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E:\ROZPOČTY  OBCE\ROZPOČET 2022\"/>
    </mc:Choice>
  </mc:AlternateContent>
  <xr:revisionPtr revIDLastSave="0" documentId="13_ncr:1_{83A7466B-223F-4CD8-B815-2751D31AE5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davky" sheetId="1" r:id="rId1"/>
    <sheet name="Príjmy" sheetId="2" r:id="rId2"/>
    <sheet name="Rekapitulácia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3" l="1"/>
  <c r="O43" i="3"/>
  <c r="O41" i="3"/>
  <c r="O40" i="3"/>
  <c r="J42" i="3"/>
  <c r="K44" i="3"/>
  <c r="K43" i="3"/>
  <c r="K41" i="3"/>
  <c r="K40" i="3"/>
  <c r="G44" i="3"/>
  <c r="G43" i="3"/>
  <c r="G40" i="3"/>
  <c r="G41" i="3"/>
  <c r="I339" i="1"/>
  <c r="H339" i="1"/>
  <c r="F192" i="1" l="1"/>
  <c r="G339" i="1" l="1"/>
  <c r="I135" i="1" l="1"/>
  <c r="H135" i="1"/>
  <c r="G135" i="1"/>
  <c r="F135" i="1"/>
  <c r="E135" i="1"/>
  <c r="D135" i="1"/>
  <c r="C135" i="1"/>
  <c r="C145" i="1" l="1"/>
  <c r="I110" i="1"/>
  <c r="H110" i="1"/>
  <c r="G110" i="1"/>
  <c r="F110" i="1"/>
  <c r="E110" i="1"/>
  <c r="D110" i="1"/>
  <c r="C110" i="1"/>
  <c r="F236" i="1" l="1"/>
  <c r="F101" i="1"/>
  <c r="L42" i="3" l="1"/>
  <c r="N42" i="3"/>
  <c r="M42" i="3"/>
  <c r="N39" i="3"/>
  <c r="M39" i="3"/>
  <c r="L39" i="3"/>
  <c r="J39" i="3"/>
  <c r="I39" i="3"/>
  <c r="I42" i="3"/>
  <c r="H39" i="3"/>
  <c r="H42" i="3"/>
  <c r="J54" i="2"/>
  <c r="I101" i="1"/>
  <c r="H101" i="1"/>
  <c r="N45" i="3" l="1"/>
  <c r="O42" i="3"/>
  <c r="L45" i="3"/>
  <c r="M45" i="3"/>
  <c r="O39" i="3"/>
  <c r="K39" i="3"/>
  <c r="E39" i="3"/>
  <c r="F42" i="3"/>
  <c r="F39" i="3"/>
  <c r="E42" i="3"/>
  <c r="D42" i="3"/>
  <c r="D39" i="3"/>
  <c r="O45" i="3" l="1"/>
  <c r="G42" i="3"/>
  <c r="G39" i="3"/>
  <c r="G54" i="2"/>
  <c r="E101" i="1" l="1"/>
  <c r="J45" i="3" l="1"/>
  <c r="I45" i="3"/>
  <c r="H45" i="3"/>
  <c r="G45" i="3"/>
  <c r="F45" i="3"/>
  <c r="E45" i="3"/>
  <c r="D45" i="3"/>
  <c r="K42" i="3"/>
  <c r="K45" i="3" s="1"/>
  <c r="B42" i="3"/>
  <c r="L54" i="2"/>
  <c r="K54" i="2"/>
  <c r="I54" i="2"/>
  <c r="H54" i="2"/>
  <c r="F54" i="2"/>
  <c r="L47" i="2"/>
  <c r="K47" i="2"/>
  <c r="J47" i="2"/>
  <c r="I47" i="2"/>
  <c r="H47" i="2"/>
  <c r="G47" i="2"/>
  <c r="F47" i="2"/>
  <c r="L34" i="2"/>
  <c r="K34" i="2"/>
  <c r="J34" i="2"/>
  <c r="I34" i="2"/>
  <c r="H34" i="2"/>
  <c r="G34" i="2"/>
  <c r="F34" i="2"/>
  <c r="L17" i="2"/>
  <c r="K17" i="2"/>
  <c r="J17" i="2"/>
  <c r="I17" i="2"/>
  <c r="H17" i="2"/>
  <c r="G17" i="2"/>
  <c r="F17" i="2"/>
  <c r="L8" i="2"/>
  <c r="K8" i="2"/>
  <c r="J8" i="2"/>
  <c r="I8" i="2"/>
  <c r="H8" i="2"/>
  <c r="G8" i="2"/>
  <c r="F8" i="2"/>
  <c r="F339" i="1"/>
  <c r="E339" i="1"/>
  <c r="D339" i="1"/>
  <c r="C339" i="1"/>
  <c r="I319" i="1"/>
  <c r="H319" i="1"/>
  <c r="G319" i="1"/>
  <c r="F319" i="1"/>
  <c r="E319" i="1"/>
  <c r="D319" i="1"/>
  <c r="C319" i="1"/>
  <c r="I305" i="1"/>
  <c r="H305" i="1"/>
  <c r="G305" i="1"/>
  <c r="F305" i="1"/>
  <c r="E305" i="1"/>
  <c r="D305" i="1"/>
  <c r="C305" i="1"/>
  <c r="G291" i="1"/>
  <c r="F291" i="1"/>
  <c r="E291" i="1"/>
  <c r="D291" i="1"/>
  <c r="C291" i="1"/>
  <c r="I245" i="1"/>
  <c r="H245" i="1"/>
  <c r="G245" i="1"/>
  <c r="F245" i="1"/>
  <c r="E245" i="1"/>
  <c r="D245" i="1"/>
  <c r="C245" i="1"/>
  <c r="I236" i="1"/>
  <c r="H236" i="1"/>
  <c r="G236" i="1"/>
  <c r="E236" i="1"/>
  <c r="D236" i="1"/>
  <c r="C236" i="1"/>
  <c r="I230" i="1"/>
  <c r="H230" i="1"/>
  <c r="G230" i="1"/>
  <c r="F230" i="1"/>
  <c r="E230" i="1"/>
  <c r="D230" i="1"/>
  <c r="C230" i="1"/>
  <c r="I221" i="1"/>
  <c r="H221" i="1"/>
  <c r="G221" i="1"/>
  <c r="F221" i="1"/>
  <c r="E221" i="1"/>
  <c r="D221" i="1"/>
  <c r="C221" i="1"/>
  <c r="I196" i="1"/>
  <c r="H196" i="1"/>
  <c r="G196" i="1"/>
  <c r="F196" i="1"/>
  <c r="E196" i="1"/>
  <c r="D196" i="1"/>
  <c r="C196" i="1"/>
  <c r="I192" i="1"/>
  <c r="H192" i="1"/>
  <c r="G192" i="1"/>
  <c r="E192" i="1"/>
  <c r="D192" i="1"/>
  <c r="C192" i="1"/>
  <c r="I186" i="1"/>
  <c r="H186" i="1"/>
  <c r="G186" i="1"/>
  <c r="F186" i="1"/>
  <c r="E186" i="1"/>
  <c r="D186" i="1"/>
  <c r="C186" i="1"/>
  <c r="I176" i="1"/>
  <c r="H176" i="1"/>
  <c r="G176" i="1"/>
  <c r="F176" i="1"/>
  <c r="E176" i="1"/>
  <c r="D176" i="1"/>
  <c r="C176" i="1"/>
  <c r="I168" i="1"/>
  <c r="H168" i="1"/>
  <c r="G168" i="1"/>
  <c r="F168" i="1"/>
  <c r="E168" i="1"/>
  <c r="D168" i="1"/>
  <c r="C168" i="1"/>
  <c r="I145" i="1"/>
  <c r="H145" i="1"/>
  <c r="G145" i="1"/>
  <c r="F145" i="1"/>
  <c r="E145" i="1"/>
  <c r="D145" i="1"/>
  <c r="I121" i="1"/>
  <c r="H121" i="1"/>
  <c r="G121" i="1"/>
  <c r="F121" i="1"/>
  <c r="E121" i="1"/>
  <c r="D121" i="1"/>
  <c r="C121" i="1"/>
  <c r="G101" i="1"/>
  <c r="D101" i="1"/>
  <c r="C101" i="1"/>
  <c r="I95" i="1"/>
  <c r="H95" i="1"/>
  <c r="G95" i="1"/>
  <c r="F95" i="1"/>
  <c r="E95" i="1"/>
  <c r="D95" i="1"/>
  <c r="C95" i="1"/>
  <c r="I77" i="1"/>
  <c r="H77" i="1"/>
  <c r="G77" i="1"/>
  <c r="F77" i="1"/>
  <c r="E77" i="1"/>
  <c r="D77" i="1"/>
  <c r="C77" i="1"/>
  <c r="I6" i="1"/>
  <c r="H6" i="1"/>
  <c r="G6" i="1"/>
  <c r="F6" i="1"/>
  <c r="E6" i="1"/>
  <c r="D6" i="1"/>
  <c r="C6" i="1"/>
  <c r="G5" i="1" l="1"/>
  <c r="G343" i="1" s="1"/>
  <c r="G351" i="1" s="1"/>
  <c r="D5" i="1"/>
  <c r="D343" i="1" s="1"/>
  <c r="E5" i="1"/>
  <c r="E343" i="1" s="1"/>
  <c r="C5" i="1"/>
  <c r="C343" i="1" s="1"/>
  <c r="K6" i="2"/>
  <c r="K63" i="2" s="1"/>
  <c r="G6" i="2"/>
  <c r="G63" i="2" s="1"/>
  <c r="F5" i="1"/>
  <c r="F343" i="1" s="1"/>
  <c r="F6" i="2"/>
  <c r="F63" i="2" s="1"/>
  <c r="H5" i="1"/>
  <c r="H343" i="1" s="1"/>
  <c r="I5" i="1"/>
  <c r="H6" i="2"/>
  <c r="H63" i="2" s="1"/>
  <c r="L6" i="2"/>
  <c r="L63" i="2" s="1"/>
  <c r="I6" i="2"/>
  <c r="I63" i="2" s="1"/>
  <c r="J6" i="2"/>
  <c r="J63" i="2" s="1"/>
  <c r="J68" i="2" s="1"/>
  <c r="I343" i="1"/>
</calcChain>
</file>

<file path=xl/sharedStrings.xml><?xml version="1.0" encoding="utf-8"?>
<sst xmlns="http://schemas.openxmlformats.org/spreadsheetml/2006/main" count="879" uniqueCount="695">
  <si>
    <t>ROZPOČET VÝDAVKOV</t>
  </si>
  <si>
    <t>Skutočnosť</t>
  </si>
  <si>
    <t>Schválený</t>
  </si>
  <si>
    <t>Oč.skutočnosť</t>
  </si>
  <si>
    <t>Rozpočet</t>
  </si>
  <si>
    <t>Polož. Podpoložka</t>
  </si>
  <si>
    <t>Popis</t>
  </si>
  <si>
    <t>1. SPRÁVA OBCE   (01.1.1.)</t>
  </si>
  <si>
    <r>
      <t>1 41</t>
    </r>
    <r>
      <rPr>
        <sz val="11"/>
        <color rgb="FF000000"/>
        <rFont val="Calibri"/>
        <family val="2"/>
        <charset val="238"/>
      </rPr>
      <t xml:space="preserve">  01 1 1  611</t>
    </r>
  </si>
  <si>
    <t>Tarifný plat</t>
  </si>
  <si>
    <r>
      <t>1 41</t>
    </r>
    <r>
      <rPr>
        <sz val="11"/>
        <color rgb="FF000000"/>
        <rFont val="Calibri"/>
        <family val="2"/>
        <charset val="238"/>
      </rPr>
      <t xml:space="preserve">  01 1 1  612 001</t>
    </r>
  </si>
  <si>
    <t>Osobný príplatok</t>
  </si>
  <si>
    <r>
      <t>1 41</t>
    </r>
    <r>
      <rPr>
        <sz val="11"/>
        <color rgb="FF000000"/>
        <rFont val="Calibri"/>
        <family val="2"/>
        <charset val="238"/>
      </rPr>
      <t xml:space="preserve">  01 1 1  614</t>
    </r>
  </si>
  <si>
    <t>Odmeny</t>
  </si>
  <si>
    <r>
      <t>1 41</t>
    </r>
    <r>
      <rPr>
        <sz val="11"/>
        <color rgb="FF000000"/>
        <rFont val="Calibri"/>
        <family val="2"/>
        <charset val="238"/>
      </rPr>
      <t xml:space="preserve">  01 1 1  621</t>
    </r>
  </si>
  <si>
    <t>Poistné VšZP</t>
  </si>
  <si>
    <r>
      <t>1 41</t>
    </r>
    <r>
      <rPr>
        <sz val="11"/>
        <color rgb="FF000000"/>
        <rFont val="Calibri"/>
        <family val="2"/>
        <charset val="238"/>
      </rPr>
      <t xml:space="preserve">  01 1 1  623</t>
    </r>
  </si>
  <si>
    <t>Poistné do ostat.ZP</t>
  </si>
  <si>
    <r>
      <t>1 41</t>
    </r>
    <r>
      <rPr>
        <sz val="11"/>
        <color rgb="FF000000"/>
        <rFont val="Calibri"/>
        <family val="2"/>
        <charset val="238"/>
      </rPr>
      <t xml:space="preserve">  01 1 1  625 001</t>
    </r>
  </si>
  <si>
    <t>Nemocenské poist.</t>
  </si>
  <si>
    <r>
      <t>1 41</t>
    </r>
    <r>
      <rPr>
        <sz val="11"/>
        <color rgb="FF000000"/>
        <rFont val="Calibri"/>
        <family val="2"/>
        <charset val="238"/>
      </rPr>
      <t xml:space="preserve">  01 1 1  625 002</t>
    </r>
  </si>
  <si>
    <t>Starobné poistenie</t>
  </si>
  <si>
    <r>
      <t>1 41</t>
    </r>
    <r>
      <rPr>
        <sz val="11"/>
        <color rgb="FF000000"/>
        <rFont val="Calibri"/>
        <family val="2"/>
        <charset val="238"/>
      </rPr>
      <t xml:space="preserve">  01 1 1  625 003</t>
    </r>
  </si>
  <si>
    <t>Úrazové poistenie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</si>
  <si>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01 1 1  625 004</t>
    </r>
  </si>
  <si>
    <t>Invalidné poistenie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</si>
  <si>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01 1 1  625 005</t>
    </r>
  </si>
  <si>
    <t>Poistenie v nezame.</t>
  </si>
  <si>
    <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</si>
  <si>
    <t>Na poist. rezerv.fon</t>
  </si>
  <si>
    <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</si>
  <si>
    <t>Cestovné náhrady</t>
  </si>
  <si>
    <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</si>
  <si>
    <t>Energie</t>
  </si>
  <si>
    <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</si>
  <si>
    <t>Poštové služby</t>
  </si>
  <si>
    <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</si>
  <si>
    <t>Telekomunik.služby</t>
  </si>
  <si>
    <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</si>
  <si>
    <t>Interiérové vybave.</t>
  </si>
  <si>
    <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</si>
  <si>
    <t>Prevádzkové stroje</t>
  </si>
  <si>
    <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</si>
  <si>
    <t>Všeobecný materiál</t>
  </si>
  <si>
    <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</si>
  <si>
    <t>Kancelársky mater.</t>
  </si>
  <si>
    <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</si>
  <si>
    <t>Čistiace prostried.</t>
  </si>
  <si>
    <r>
      <t>1 41</t>
    </r>
    <r>
      <rPr>
        <sz val="11"/>
        <color rgb="FF000000"/>
        <rFont val="Calibri"/>
        <family val="2"/>
        <charset val="238"/>
      </rPr>
      <t xml:space="preserve">  01 1 1  633 009</t>
    </r>
  </si>
  <si>
    <t>Knihy, časopisy,noviny</t>
  </si>
  <si>
    <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</si>
  <si>
    <t>Prac.odevy-KZ</t>
  </si>
  <si>
    <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</si>
  <si>
    <t>Palivá-kosačky</t>
  </si>
  <si>
    <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</si>
  <si>
    <t>Reprezentačné</t>
  </si>
  <si>
    <t xml:space="preserve">          01 1 1  634 002  1</t>
  </si>
  <si>
    <t>Servis, údržba-traktor</t>
  </si>
  <si>
    <t xml:space="preserve">          01 1 1  634 003</t>
  </si>
  <si>
    <t>Poistenie – traktor</t>
  </si>
  <si>
    <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</si>
  <si>
    <t xml:space="preserve">          01 1 1  634 005</t>
  </si>
  <si>
    <t>Poplatky – diaľničné znám.</t>
  </si>
  <si>
    <t xml:space="preserve">          01 1 1  634 004</t>
  </si>
  <si>
    <t>Preprava detí – tábor</t>
  </si>
  <si>
    <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</si>
  <si>
    <t>Opravy inter.zariad.</t>
  </si>
  <si>
    <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</t>
    </r>
  </si>
  <si>
    <t>Opravy výpoč.techniky</t>
  </si>
  <si>
    <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</si>
  <si>
    <t>Opravy prevádz.strojov</t>
  </si>
  <si>
    <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</si>
  <si>
    <t>Údržba OcÚ</t>
  </si>
  <si>
    <t xml:space="preserve">         01 1 1  635 009</t>
  </si>
  <si>
    <t>Údržba softvéru</t>
  </si>
  <si>
    <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</si>
  <si>
    <t>Školenia, porady, kurzy</t>
  </si>
  <si>
    <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</si>
  <si>
    <t>Akcie OcÚ</t>
  </si>
  <si>
    <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</si>
  <si>
    <t>Odmeny deťom ZŠ, MŠ</t>
  </si>
  <si>
    <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</si>
  <si>
    <t>Všeobecné služby</t>
  </si>
  <si>
    <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01 1 1  637 004   1</t>
    </r>
  </si>
  <si>
    <t>Popl. zdravotnej agent.</t>
  </si>
  <si>
    <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</si>
  <si>
    <t>Špeciálne služby</t>
  </si>
  <si>
    <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</si>
  <si>
    <t>Náhrady-lek. prehliadka</t>
  </si>
  <si>
    <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</si>
  <si>
    <t>Poplatky a odvody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</si>
  <si>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</si>
  <si>
    <t>Stravovanie</t>
  </si>
  <si>
    <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</si>
  <si>
    <t>Poistné</t>
  </si>
  <si>
    <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</si>
  <si>
    <t>Príspevok do soc. fondu</t>
  </si>
  <si>
    <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</si>
  <si>
    <t>Odmeny - poslanci OZ</t>
  </si>
  <si>
    <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</si>
  <si>
    <t>Dohody</t>
  </si>
  <si>
    <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</si>
  <si>
    <t>Bežný transfér na CVČ</t>
  </si>
  <si>
    <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</si>
  <si>
    <t>Na spoločnú úradovňu</t>
  </si>
  <si>
    <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</si>
  <si>
    <t>Transfer - Power Sport</t>
  </si>
  <si>
    <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</si>
  <si>
    <t>Transfér ZŠ-lyžiarsky</t>
  </si>
  <si>
    <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</si>
  <si>
    <t>Členské ZMOS, R-ZMOS.</t>
  </si>
  <si>
    <t xml:space="preserve">          01 1 1  642 002  1</t>
  </si>
  <si>
    <t>Transfér - klub dôchodcov</t>
  </si>
  <si>
    <t>Odstupné</t>
  </si>
  <si>
    <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</si>
  <si>
    <t>Uvítanie detí-príspevok</t>
  </si>
  <si>
    <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</si>
  <si>
    <t>Transfér na nemoc.dáv.</t>
  </si>
  <si>
    <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</si>
  <si>
    <t>Splátka úrokov banke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</si>
  <si>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</si>
  <si>
    <t>Za vedenie účtu</t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</si>
  <si>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01 1 1  633 006  2</t>
    </r>
  </si>
  <si>
    <t>Všeob.mater.-voj.hroby</t>
  </si>
  <si>
    <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</si>
  <si>
    <t>Spol.úradovňa-stavebné</t>
  </si>
  <si>
    <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</si>
  <si>
    <t>Vrátka do ŠR</t>
  </si>
  <si>
    <t>Tar.plat-matrika</t>
  </si>
  <si>
    <t>VšZP - matrika</t>
  </si>
  <si>
    <t>Nemoc.poist.-matrika</t>
  </si>
  <si>
    <t>Star.poist. - matrika</t>
  </si>
  <si>
    <t>Úraz.poistenie-matrika</t>
  </si>
  <si>
    <t>Inval.poistenie-matrika</t>
  </si>
  <si>
    <t>Poist.v nezam.-matrika</t>
  </si>
  <si>
    <t>Rez.fond-matrika</t>
  </si>
  <si>
    <t>Cestovné - matrika</t>
  </si>
  <si>
    <t>Energie - matrika</t>
  </si>
  <si>
    <t>Telekomunikačné služby</t>
  </si>
  <si>
    <t>Ošatné - matrika</t>
  </si>
  <si>
    <t>Údržba výpoč.techniky</t>
  </si>
  <si>
    <t>Členské - matrika</t>
  </si>
  <si>
    <t>Správa obce - REGOB  (01.1.1)</t>
  </si>
  <si>
    <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</si>
  <si>
    <t>Pošt. a telekom.služby</t>
  </si>
  <si>
    <t xml:space="preserve">          01 1 1  633  006   3</t>
  </si>
  <si>
    <t>Všeob.materiál – reg.adris</t>
  </si>
  <si>
    <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</si>
  <si>
    <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</si>
  <si>
    <t>Kancelársky materiál</t>
  </si>
  <si>
    <t>Údržba programu evid.ob.</t>
  </si>
  <si>
    <t>Správa obce - decentralizácia (01.1.1)</t>
  </si>
  <si>
    <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</t>
    </r>
  </si>
  <si>
    <t>Tar.plat</t>
  </si>
  <si>
    <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</si>
  <si>
    <t>Nemoc.poist.</t>
  </si>
  <si>
    <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</si>
  <si>
    <t>Star.poist.</t>
  </si>
  <si>
    <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</si>
  <si>
    <t>Úraz.poistenie</t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</si>
  <si>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</si>
  <si>
    <t>Inval.poistenie</t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</si>
  <si>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</si>
  <si>
    <t>Poist.v nezam.</t>
  </si>
  <si>
    <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</si>
  <si>
    <t>Rez.fond</t>
  </si>
  <si>
    <t>Správa obce - voľby  (01.6.0.)</t>
  </si>
  <si>
    <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</si>
  <si>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</si>
  <si>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</si>
  <si>
    <t>Rezervný fond</t>
  </si>
  <si>
    <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</si>
  <si>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</si>
  <si>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</si>
  <si>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</si>
  <si>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01 6 0  635 006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01 6 0  635 006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01 6 0  635 006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01 6 0  635 006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01 6 0  635 006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01 6 0  635 006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01 6 0  635 006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01 6 0  635 006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01 6 0  635 006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01 6 0  635 006</t>
    </r>
  </si>
  <si>
    <t>Údržba budov</t>
  </si>
  <si>
    <r>
      <t>1 111</t>
    </r>
    <r>
      <rPr>
        <sz val="11"/>
        <color rgb="FF000000"/>
        <rFont val="Calibri"/>
        <family val="2"/>
        <charset val="238"/>
      </rPr>
      <t xml:space="preserve">  01 6 0  637 012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01 6 0  637 012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</si>
  <si>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</si>
  <si>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</si>
  <si>
    <t>Odmena členom komis.</t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</si>
  <si>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01 6 0  637 027</t>
    </r>
  </si>
  <si>
    <t>2. Požiarna ochrana  (03.2.0)</t>
  </si>
  <si>
    <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</si>
  <si>
    <t>Energie - DPZ</t>
  </si>
  <si>
    <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</si>
  <si>
    <t>Stroje, prístroje, zariad.</t>
  </si>
  <si>
    <t xml:space="preserve">         03 2 0  633 006</t>
  </si>
  <si>
    <t>Všeobecný materiál-ŠR</t>
  </si>
  <si>
    <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</si>
  <si>
    <t xml:space="preserve">         03 2 0  633  010</t>
  </si>
  <si>
    <t>Odevy, obuv - ŠR</t>
  </si>
  <si>
    <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</t>
    </r>
  </si>
  <si>
    <t>Odevy,obuv, prac.pomô</t>
  </si>
  <si>
    <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</si>
  <si>
    <t>Palivá - striekačka</t>
  </si>
  <si>
    <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</si>
  <si>
    <r>
      <t>1 41</t>
    </r>
    <r>
      <rPr>
        <sz val="11"/>
        <color rgb="FF000000"/>
        <rFont val="Calibri"/>
        <family val="2"/>
        <charset val="238"/>
      </rPr>
      <t xml:space="preserve"> 03 2 0  634 001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</t>
    </r>
  </si>
  <si>
    <t>Palivá, oleje - AVIA</t>
  </si>
  <si>
    <t xml:space="preserve">         03 2 0  634 001   2</t>
  </si>
  <si>
    <t>Palivá oleje - IVECO</t>
  </si>
  <si>
    <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</t>
    </r>
  </si>
  <si>
    <t>Palivá, oleje - LIAZ</t>
  </si>
  <si>
    <r>
      <t>1 41</t>
    </r>
    <r>
      <rPr>
        <sz val="11"/>
        <color rgb="FF000000"/>
        <rFont val="Calibri"/>
        <family val="2"/>
        <charset val="238"/>
      </rPr>
      <t xml:space="preserve"> 03 2 0  634 002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</t>
    </r>
  </si>
  <si>
    <t>Servis, údržba - AVIA</t>
  </si>
  <si>
    <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</si>
  <si>
    <t>Servis, údržba - LIAZ</t>
  </si>
  <si>
    <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</si>
  <si>
    <t>Zák.poistenie - AVIA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</si>
  <si>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</si>
  <si>
    <t>Zák.poistenie - LIAZ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</si>
  <si>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</si>
  <si>
    <t>Rut.údržba strojov</t>
  </si>
  <si>
    <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</si>
  <si>
    <t>Rut.údržba budov</t>
  </si>
  <si>
    <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</si>
  <si>
    <t>Školenie členov PO</t>
  </si>
  <si>
    <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</si>
  <si>
    <t>Bežný transfér PO</t>
  </si>
  <si>
    <t>3. Miestne komunikácie  (04.5.1)</t>
  </si>
  <si>
    <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</si>
  <si>
    <t>Všeob.materiál-posyp</t>
  </si>
  <si>
    <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</si>
  <si>
    <t>Rut. Údržba MK-zimná</t>
  </si>
  <si>
    <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</si>
  <si>
    <t>Rut.údržba MK-letná</t>
  </si>
  <si>
    <r>
      <t>1 41</t>
    </r>
    <r>
      <rPr>
        <sz val="11"/>
        <color rgb="FF000000"/>
        <rFont val="Calibri"/>
        <family val="2"/>
        <charset val="238"/>
      </rPr>
      <t xml:space="preserve"> 04 5 1  637 004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04 5 1  637 004</t>
    </r>
  </si>
  <si>
    <t>Preprava materiálu</t>
  </si>
  <si>
    <t>4. Odpadové hospodárstvo  (05.1.0)</t>
  </si>
  <si>
    <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</si>
  <si>
    <t>Odpadové nádoby</t>
  </si>
  <si>
    <t>Palivo – traktor Kubota</t>
  </si>
  <si>
    <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</si>
  <si>
    <t>Údržba-dvor sep.odpadu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</si>
  <si>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</si>
  <si>
    <t>Zneškodnenie KO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</si>
  <si>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</si>
  <si>
    <t>Demolácie, asanácie</t>
  </si>
  <si>
    <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</si>
  <si>
    <t>Povinné a havar.poistenie</t>
  </si>
  <si>
    <t>Palivá, oleje - štiepkovač</t>
  </si>
  <si>
    <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</si>
  <si>
    <t>Rut.údržba-kanalizácia</t>
  </si>
  <si>
    <t>5. Verejné priestranstvá  (06.2.0)</t>
  </si>
  <si>
    <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</si>
  <si>
    <t>Prev.stroje</t>
  </si>
  <si>
    <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</si>
  <si>
    <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</si>
  <si>
    <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</si>
  <si>
    <t>Dohoda o vyk. Práce</t>
  </si>
  <si>
    <t>6. Verejné osvetlenie  (06.4.0)</t>
  </si>
  <si>
    <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</si>
  <si>
    <t>Energie - VO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</si>
  <si>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</si>
  <si>
    <t>Rutinná údržba VO</t>
  </si>
  <si>
    <t>7. OFK  (08.1.0)</t>
  </si>
  <si>
    <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</si>
  <si>
    <t>Energie TJ</t>
  </si>
  <si>
    <r>
      <t>1 41</t>
    </r>
    <r>
      <rPr>
        <sz val="11"/>
        <color rgb="FF000000"/>
        <rFont val="Calibri"/>
        <family val="2"/>
        <charset val="238"/>
      </rPr>
      <t xml:space="preserve"> 08 1 0  633 004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08 1 0  633 004</t>
    </r>
  </si>
  <si>
    <t>Prevádz.stroje-hasičák</t>
  </si>
  <si>
    <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</si>
  <si>
    <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</si>
  <si>
    <t>Všeobecný mat.-det.ihr.</t>
  </si>
  <si>
    <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</si>
  <si>
    <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</si>
  <si>
    <t>Voda TJ</t>
  </si>
  <si>
    <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</si>
  <si>
    <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</si>
  <si>
    <t>Prepravné hráčov</t>
  </si>
  <si>
    <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</si>
  <si>
    <t>Údržba strojov</t>
  </si>
  <si>
    <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</si>
  <si>
    <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</si>
  <si>
    <t>Rut.údržba detsk.ihriska</t>
  </si>
  <si>
    <t>Dohody - trénery</t>
  </si>
  <si>
    <t xml:space="preserve">         08 1 0  642  002</t>
  </si>
  <si>
    <t>Bežný transfér TJ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</si>
  <si>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</si>
  <si>
    <t>Poplatky TJ</t>
  </si>
  <si>
    <t>8. Kultúra,  MĽK  (08.2.0)</t>
  </si>
  <si>
    <r>
      <t>1 41</t>
    </r>
    <r>
      <rPr>
        <sz val="11"/>
        <color rgb="FF000000"/>
        <rFont val="Calibri"/>
        <family val="2"/>
        <charset val="238"/>
      </rPr>
      <t xml:space="preserve"> 08 2 0  632 001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08 2 0  632 001</t>
    </r>
  </si>
  <si>
    <t>Energie - kultúra</t>
  </si>
  <si>
    <r>
      <t>1 41</t>
    </r>
    <r>
      <rPr>
        <sz val="11"/>
        <color rgb="FF000000"/>
        <rFont val="Calibri"/>
        <family val="2"/>
        <charset val="238"/>
      </rPr>
      <t xml:space="preserve"> 08 2 0  633 001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08 2 0  633 001</t>
    </r>
  </si>
  <si>
    <t>Interiérové vybavenie</t>
  </si>
  <si>
    <r>
      <t>1 41</t>
    </r>
    <r>
      <rPr>
        <sz val="11"/>
        <color rgb="FF000000"/>
        <rFont val="Calibri"/>
        <family val="2"/>
        <charset val="238"/>
      </rPr>
      <t xml:space="preserve"> 08 2 0  633 004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08 2 0  633 004</t>
    </r>
  </si>
  <si>
    <r>
      <t>1 41</t>
    </r>
    <r>
      <rPr>
        <sz val="11"/>
        <color rgb="FF000000"/>
        <rFont val="Calibri"/>
        <family val="2"/>
        <charset val="238"/>
      </rPr>
      <t xml:space="preserve"> 08 2 0  633 006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</t>
    </r>
  </si>
  <si>
    <t>Vyb.prevádzkov.priest.</t>
  </si>
  <si>
    <r>
      <t>1 41</t>
    </r>
    <r>
      <rPr>
        <sz val="11"/>
        <color rgb="FF000000"/>
        <rFont val="Calibri"/>
        <family val="2"/>
        <charset val="238"/>
      </rPr>
      <t xml:space="preserve"> 08 2 0  633 006   1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08 2 0  633 006   1</t>
    </r>
  </si>
  <si>
    <r>
      <t>1 41</t>
    </r>
    <r>
      <rPr>
        <sz val="11"/>
        <color rgb="FF000000"/>
        <rFont val="Calibri"/>
        <family val="2"/>
        <charset val="238"/>
      </rPr>
      <t xml:space="preserve"> 08 2 0  635 004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08 2 0  635 004</t>
    </r>
  </si>
  <si>
    <t>Rutinná údržba strojov</t>
  </si>
  <si>
    <r>
      <t>1 41</t>
    </r>
    <r>
      <rPr>
        <sz val="11"/>
        <color rgb="FF000000"/>
        <rFont val="Calibri"/>
        <family val="2"/>
        <charset val="238"/>
      </rPr>
      <t xml:space="preserve"> 08 2 0  635 006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08 2 0  635 006</t>
    </r>
  </si>
  <si>
    <t>Rutinná údržba budov</t>
  </si>
  <si>
    <r>
      <t>1 41</t>
    </r>
    <r>
      <rPr>
        <sz val="11"/>
        <color rgb="FF000000"/>
        <rFont val="Calibri"/>
        <family val="2"/>
        <charset val="238"/>
      </rPr>
      <t xml:space="preserve"> 08 2 0  633 009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08 2 0  633 009</t>
    </r>
  </si>
  <si>
    <t>Knihy MĽK</t>
  </si>
  <si>
    <t>9. Vysielacie služby  (08.3.0)</t>
  </si>
  <si>
    <r>
      <t>1 41</t>
    </r>
    <r>
      <rPr>
        <sz val="11"/>
        <color rgb="FF000000"/>
        <rFont val="Calibri"/>
        <family val="2"/>
        <charset val="238"/>
      </rPr>
      <t xml:space="preserve"> 08 3 0  635 003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08 3 0  635 003</t>
    </r>
  </si>
  <si>
    <t>Rutinná údržba TKR</t>
  </si>
  <si>
    <r>
      <t>1 41</t>
    </r>
    <r>
      <rPr>
        <sz val="11"/>
        <color rgb="FF000000"/>
        <rFont val="Calibri"/>
        <family val="2"/>
        <charset val="238"/>
      </rPr>
      <t xml:space="preserve"> 08 3 0  635 006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08 3 0  635 006</t>
    </r>
  </si>
  <si>
    <t>Rutinná údržba MR</t>
  </si>
  <si>
    <t xml:space="preserve">         08 3 0 637 035</t>
  </si>
  <si>
    <t>Dane a poplatky RTVS</t>
  </si>
  <si>
    <r>
      <t>1 41</t>
    </r>
    <r>
      <rPr>
        <sz val="11"/>
        <color rgb="FF000000"/>
        <rFont val="Calibri"/>
        <family val="2"/>
        <charset val="238"/>
      </rPr>
      <t xml:space="preserve"> 08 3 0  637 012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08 3 0  637 012</t>
    </r>
  </si>
  <si>
    <t>Poplatky za TKR</t>
  </si>
  <si>
    <t>10. Dom smútku, ZPOZ  (08.4.0)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</si>
  <si>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</si>
  <si>
    <t>Energie DS, kostol</t>
  </si>
  <si>
    <t xml:space="preserve">         08 4 0  633 006</t>
  </si>
  <si>
    <t>Vybavenie DS</t>
  </si>
  <si>
    <r>
      <t>1 41</t>
    </r>
    <r>
      <rPr>
        <sz val="11"/>
        <color rgb="FF000000"/>
        <rFont val="Calibri"/>
        <family val="2"/>
        <charset val="238"/>
      </rPr>
      <t xml:space="preserve"> 08 4 0  633 006  1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08 4 0  633 006  1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08 4 0  633 006  1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08 4 0  633 006  1</t>
    </r>
  </si>
  <si>
    <t>Kvety, vence-ZPOZ</t>
  </si>
  <si>
    <r>
      <t>1 41</t>
    </r>
    <r>
      <rPr>
        <sz val="11"/>
        <color rgb="FF000000"/>
        <rFont val="Calibri"/>
        <family val="2"/>
        <charset val="238"/>
      </rPr>
      <t xml:space="preserve"> 08 4 0  633 016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08 4 0  633 016</t>
    </r>
  </si>
  <si>
    <t>Reprez.. ZPOZ</t>
  </si>
  <si>
    <t xml:space="preserve">         08 4 0 633 001</t>
  </si>
  <si>
    <t>Interierové vybavenie sobáška</t>
  </si>
  <si>
    <t xml:space="preserve">         08 4 0  635 006 1</t>
  </si>
  <si>
    <r>
      <t>1 41</t>
    </r>
    <r>
      <rPr>
        <sz val="11"/>
        <color rgb="FF000000"/>
        <rFont val="Calibri"/>
        <family val="2"/>
        <charset val="238"/>
      </rPr>
      <t xml:space="preserve"> 08 4 0  635 006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08 4 0  635 006</t>
    </r>
  </si>
  <si>
    <t>Rut. Údržba DS</t>
  </si>
  <si>
    <r>
      <t>1 41</t>
    </r>
    <r>
      <rPr>
        <sz val="11"/>
        <color rgb="FF000000"/>
        <rFont val="Calibri"/>
        <family val="2"/>
        <charset val="238"/>
      </rPr>
      <t xml:space="preserve"> 08 4 0  642 006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08 4 0  642 006</t>
    </r>
  </si>
  <si>
    <t>Členský príspevok ZPOZ</t>
  </si>
  <si>
    <t>11. Materská škola  (09.1.1.1)</t>
  </si>
  <si>
    <r>
      <t>1 41</t>
    </r>
    <r>
      <rPr>
        <sz val="11"/>
        <color rgb="FF000000"/>
        <rFont val="Calibri"/>
        <family val="2"/>
        <charset val="238"/>
      </rPr>
      <t xml:space="preserve"> 09 1 1 1 611</t>
    </r>
  </si>
  <si>
    <t>Tar. Plat - MŠ</t>
  </si>
  <si>
    <r>
      <t>1 41</t>
    </r>
    <r>
      <rPr>
        <sz val="11"/>
        <color rgb="FF000000"/>
        <rFont val="Calibri"/>
        <family val="2"/>
        <charset val="238"/>
      </rPr>
      <t xml:space="preserve"> 09 1 1 1 612 001</t>
    </r>
  </si>
  <si>
    <r>
      <t>1 41</t>
    </r>
    <r>
      <rPr>
        <sz val="11"/>
        <color rgb="FF000000"/>
        <rFont val="Calibri"/>
        <family val="2"/>
        <charset val="238"/>
      </rPr>
      <t xml:space="preserve"> 09 1 1 1 612 002</t>
    </r>
  </si>
  <si>
    <t>Príplatok za riadenie</t>
  </si>
  <si>
    <t xml:space="preserve">         09 1 1 1  612 002 2</t>
  </si>
  <si>
    <t>Príplatky za smennosť</t>
  </si>
  <si>
    <r>
      <t>1 41</t>
    </r>
    <r>
      <rPr>
        <sz val="11"/>
        <color rgb="FF000000"/>
        <rFont val="Calibri"/>
        <family val="2"/>
        <charset val="238"/>
      </rPr>
      <t xml:space="preserve"> 09 1 1 1 612 002   1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09 1 1 1 612 002   1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09 1 1 1 612 002   1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09 1 1 1 612 002   1</t>
    </r>
  </si>
  <si>
    <t>Prípatok za triednictvo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</si>
  <si>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09 1 1 1 614</t>
    </r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</si>
  <si>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09 1 1 1 621</t>
    </r>
  </si>
  <si>
    <r>
      <t>1 41</t>
    </r>
    <r>
      <rPr>
        <sz val="11"/>
        <color rgb="FF000000"/>
        <rFont val="Calibri"/>
        <family val="2"/>
        <charset val="238"/>
      </rPr>
      <t xml:space="preserve"> 09 1 1 1 623</t>
    </r>
  </si>
  <si>
    <r>
      <t>1 41</t>
    </r>
    <r>
      <rPr>
        <sz val="11"/>
        <color rgb="FF000000"/>
        <rFont val="Calibri"/>
        <family val="2"/>
        <charset val="238"/>
      </rPr>
      <t xml:space="preserve"> 09 1 1 1 625 001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09 1 1 1 625 001</t>
    </r>
  </si>
  <si>
    <t>Poistné na nemocenské</t>
  </si>
  <si>
    <r>
      <t>1 41</t>
    </r>
    <r>
      <rPr>
        <sz val="11"/>
        <color rgb="FF000000"/>
        <rFont val="Calibri"/>
        <family val="2"/>
        <charset val="238"/>
      </rPr>
      <t xml:space="preserve"> 09 1 1 1 625 002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09 1 1 1 625 002</t>
    </r>
  </si>
  <si>
    <t>Poistné na starobné</t>
  </si>
  <si>
    <r>
      <t>1 41</t>
    </r>
    <r>
      <rPr>
        <sz val="11"/>
        <color rgb="FF000000"/>
        <rFont val="Calibri"/>
        <family val="2"/>
        <charset val="238"/>
      </rPr>
      <t xml:space="preserve"> 09 1 1 1 625 003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09 1 1 1 625 003</t>
    </r>
  </si>
  <si>
    <t>Poistné na úrazové</t>
  </si>
  <si>
    <r>
      <t>1 41</t>
    </r>
    <r>
      <rPr>
        <sz val="11"/>
        <color rgb="FF000000"/>
        <rFont val="Calibri"/>
        <family val="2"/>
        <charset val="238"/>
      </rPr>
      <t xml:space="preserve"> 09 1 1 1 625 004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09 1 1 1 625 004</t>
    </r>
  </si>
  <si>
    <t>Na invalidné poistenie</t>
  </si>
  <si>
    <r>
      <t>1 41</t>
    </r>
    <r>
      <rPr>
        <sz val="11"/>
        <color rgb="FF000000"/>
        <rFont val="Calibri"/>
        <family val="2"/>
        <charset val="238"/>
      </rPr>
      <t xml:space="preserve"> 09 1 1 1 625 005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09 1 1 1 625 005</t>
    </r>
  </si>
  <si>
    <t>Na poist. V nezamestna.</t>
  </si>
  <si>
    <r>
      <t>1 41</t>
    </r>
    <r>
      <rPr>
        <sz val="11"/>
        <color rgb="FF000000"/>
        <rFont val="Calibri"/>
        <family val="2"/>
        <charset val="238"/>
      </rPr>
      <t xml:space="preserve"> 09 1 1 1 625 007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09 1 1 1 625 007</t>
    </r>
  </si>
  <si>
    <t>Na poist. Do rezerv.fondu</t>
  </si>
  <si>
    <r>
      <t>1 41</t>
    </r>
    <r>
      <rPr>
        <sz val="11"/>
        <color rgb="FF000000"/>
        <rFont val="Calibri"/>
        <family val="2"/>
        <charset val="238"/>
      </rPr>
      <t xml:space="preserve"> 09 1 1 1 633 001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09 1 1 1 633 001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</si>
  <si>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09 1 1 1 633 006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</si>
  <si>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09 1 1 1 633 009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</si>
  <si>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09 1 1 1 633 010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</si>
  <si>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09 1 1 1 635 006</t>
    </r>
  </si>
  <si>
    <t xml:space="preserve">         09 1 1 1 637 015   </t>
  </si>
  <si>
    <t xml:space="preserve">        09 1 1 1  637 014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</si>
  <si>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09 1 1 1 637 016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</si>
  <si>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09 1 1 1 637 027</t>
    </r>
  </si>
  <si>
    <r>
      <t>1 41</t>
    </r>
    <r>
      <rPr>
        <sz val="11"/>
        <color rgb="FF000000"/>
        <rFont val="Calibri"/>
        <family val="2"/>
        <charset val="238"/>
      </rPr>
      <t xml:space="preserve"> 09 6 0 3  633 001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09 6 0 3  633 001</t>
    </r>
  </si>
  <si>
    <t>Interiérové vybav.-stoličky</t>
  </si>
  <si>
    <t xml:space="preserve">         09 6 0 3  633 006</t>
  </si>
  <si>
    <t>Všeobecný materiál - ŠKJ</t>
  </si>
  <si>
    <t xml:space="preserve">         09 6 0 3  633 004</t>
  </si>
  <si>
    <t>Stroje, prístroje - ŠKJ</t>
  </si>
  <si>
    <r>
      <t>1 41</t>
    </r>
    <r>
      <rPr>
        <sz val="11"/>
        <color rgb="FF000000"/>
        <rFont val="Calibri"/>
        <family val="2"/>
        <charset val="238"/>
      </rPr>
      <t xml:space="preserve"> 09 6 0 3 635 004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09 6 0 3 635 004</t>
    </r>
  </si>
  <si>
    <t>Údržba strojov - ŠJ</t>
  </si>
  <si>
    <r>
      <t>1 41</t>
    </r>
    <r>
      <rPr>
        <sz val="11"/>
        <color rgb="FF000000"/>
        <rFont val="Calibri"/>
        <family val="2"/>
        <charset val="238"/>
      </rPr>
      <t xml:space="preserve"> 09 1 1 1 642 015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09 1 1 1 642 015</t>
    </r>
  </si>
  <si>
    <r>
      <t>1 41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09 1 2 1</t>
    </r>
    <r>
      <rPr>
        <sz val="11"/>
        <color rgb="FF000000"/>
        <rFont val="Calibri"/>
        <family val="2"/>
        <charset val="238"/>
      </rPr>
      <t xml:space="preserve">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09 1 2 1</t>
    </r>
    <r>
      <rPr>
        <sz val="11"/>
        <color rgb="FF000000"/>
        <rFont val="Calibri"/>
        <family val="2"/>
        <charset val="238"/>
      </rPr>
      <t xml:space="preserve">  635 006</t>
    </r>
  </si>
  <si>
    <t>Údržba ZŠ</t>
  </si>
  <si>
    <r>
      <t>1 41</t>
    </r>
    <r>
      <rPr>
        <sz val="11"/>
        <color rgb="FF000000"/>
        <rFont val="Calibri"/>
        <family val="2"/>
        <charset val="238"/>
      </rPr>
      <t xml:space="preserve"> 09 6 0 3 635 006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09 6 0 3 635 006</t>
    </r>
  </si>
  <si>
    <t>Rut.údržba budov ŠJ</t>
  </si>
  <si>
    <r>
      <t>1 111</t>
    </r>
    <r>
      <rPr>
        <sz val="11"/>
        <color rgb="FF000000"/>
        <rFont val="Calibri"/>
        <family val="2"/>
        <charset val="238"/>
      </rPr>
      <t xml:space="preserve"> 09 1 1 1 614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09 1 1 1 614</t>
    </r>
  </si>
  <si>
    <t>Odmeny MŠ-ŠR</t>
  </si>
  <si>
    <r>
      <t>1 111</t>
    </r>
    <r>
      <rPr>
        <sz val="11"/>
        <color rgb="FF000000"/>
        <rFont val="Calibri"/>
        <family val="2"/>
        <charset val="238"/>
      </rPr>
      <t xml:space="preserve"> 09 1 1 1 621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09 1 1 1 621</t>
    </r>
  </si>
  <si>
    <t>Poistné VšZP - ŠR</t>
  </si>
  <si>
    <r>
      <t>1 111</t>
    </r>
    <r>
      <rPr>
        <sz val="11"/>
        <color rgb="FF000000"/>
        <rFont val="Calibri"/>
        <family val="2"/>
        <charset val="238"/>
      </rPr>
      <t xml:space="preserve"> 09 1 1 1 625 001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09 1 1 1 625 001</t>
    </r>
  </si>
  <si>
    <r>
      <t>1 111</t>
    </r>
    <r>
      <rPr>
        <sz val="11"/>
        <color rgb="FF000000"/>
        <rFont val="Calibri"/>
        <family val="2"/>
        <charset val="238"/>
      </rPr>
      <t xml:space="preserve"> 09 1 1 1 625 002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09 1 1 1 625 002</t>
    </r>
  </si>
  <si>
    <r>
      <t>1 111</t>
    </r>
    <r>
      <rPr>
        <sz val="11"/>
        <color rgb="FF000000"/>
        <rFont val="Calibri"/>
        <family val="2"/>
        <charset val="238"/>
      </rPr>
      <t xml:space="preserve"> 09 1 1 1 625 003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09 1 1 1 625 003</t>
    </r>
  </si>
  <si>
    <r>
      <t>1 111</t>
    </r>
    <r>
      <rPr>
        <sz val="11"/>
        <color rgb="FF000000"/>
        <rFont val="Calibri"/>
        <family val="2"/>
        <charset val="238"/>
      </rPr>
      <t xml:space="preserve"> 09 1 1 1 625 004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09 1 1 1 625 004</t>
    </r>
  </si>
  <si>
    <t>Poistné na invalidné</t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</si>
  <si>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09 1 1 1 625 005</t>
    </r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</si>
  <si>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09 1 1 1 625 007</t>
    </r>
  </si>
  <si>
    <t>Poistné na rezev.fond</t>
  </si>
  <si>
    <r>
      <t>1 111</t>
    </r>
    <r>
      <rPr>
        <sz val="11"/>
        <color rgb="FF000000"/>
        <rFont val="Calibri"/>
        <family val="2"/>
        <charset val="238"/>
      </rPr>
      <t xml:space="preserve"> 09 1 1 1 633 006</t>
    </r>
  </si>
  <si>
    <t>Všeob.materiál - ŠR</t>
  </si>
  <si>
    <r>
      <t>1 111</t>
    </r>
    <r>
      <rPr>
        <sz val="11"/>
        <color rgb="FF000000"/>
        <rFont val="Calibri"/>
        <family val="2"/>
        <charset val="238"/>
      </rPr>
      <t xml:space="preserve"> 09 1 1 1 633 009</t>
    </r>
  </si>
  <si>
    <t>Učebné pomôcky - ŠR</t>
  </si>
  <si>
    <r>
      <t>1 111</t>
    </r>
    <r>
      <rPr>
        <sz val="11"/>
        <color rgb="FF000000"/>
        <rFont val="Calibri"/>
        <family val="2"/>
        <charset val="238"/>
      </rPr>
      <t xml:space="preserve"> 09 1 1 1  637 007</t>
    </r>
  </si>
  <si>
    <t>12. Opatrovateľská služba  10.2.0)</t>
  </si>
  <si>
    <r>
      <t>1 41</t>
    </r>
    <r>
      <rPr>
        <sz val="11"/>
        <color rgb="FF000000"/>
        <rFont val="Calibri"/>
        <family val="2"/>
        <charset val="238"/>
      </rPr>
      <t xml:space="preserve"> 10 2 0  611</t>
    </r>
  </si>
  <si>
    <r>
      <t>1 41</t>
    </r>
    <r>
      <rPr>
        <sz val="11"/>
        <color rgb="FF000000"/>
        <rFont val="Calibri"/>
        <family val="2"/>
        <charset val="238"/>
      </rPr>
      <t xml:space="preserve"> 10 2 0  614</t>
    </r>
  </si>
  <si>
    <r>
      <t>1 41</t>
    </r>
    <r>
      <rPr>
        <sz val="11"/>
        <color rgb="FF000000"/>
        <rFont val="Calibri"/>
        <family val="2"/>
        <charset val="238"/>
      </rPr>
      <t xml:space="preserve"> 10 2 0  621</t>
    </r>
  </si>
  <si>
    <t>VšZP</t>
  </si>
  <si>
    <r>
      <t>1 41</t>
    </r>
    <r>
      <rPr>
        <sz val="11"/>
        <color rgb="FF000000"/>
        <rFont val="Calibri"/>
        <family val="2"/>
        <charset val="238"/>
      </rPr>
      <t xml:space="preserve"> 10 2 0 625 001</t>
    </r>
  </si>
  <si>
    <r>
      <t>1 41</t>
    </r>
    <r>
      <rPr>
        <sz val="11"/>
        <color rgb="FF000000"/>
        <rFont val="Calibri"/>
        <family val="2"/>
        <charset val="238"/>
      </rPr>
      <t xml:space="preserve"> 10 2 0 625 002</t>
    </r>
  </si>
  <si>
    <r>
      <t>1 41</t>
    </r>
    <r>
      <rPr>
        <sz val="11"/>
        <color rgb="FF000000"/>
        <rFont val="Calibri"/>
        <family val="2"/>
        <charset val="238"/>
      </rPr>
      <t xml:space="preserve"> 10 2 0 625 003</t>
    </r>
  </si>
  <si>
    <r>
      <t>1 41</t>
    </r>
    <r>
      <rPr>
        <sz val="11"/>
        <color rgb="FF000000"/>
        <rFont val="Calibri"/>
        <family val="2"/>
        <charset val="238"/>
      </rPr>
      <t xml:space="preserve"> 10 2 0 625 004</t>
    </r>
  </si>
  <si>
    <r>
      <t>1 41</t>
    </r>
    <r>
      <rPr>
        <sz val="11"/>
        <color rgb="FF000000"/>
        <rFont val="Calibri"/>
        <family val="2"/>
        <charset val="238"/>
      </rPr>
      <t xml:space="preserve"> 10 2 0 625 005</t>
    </r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</si>
  <si>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10 2 0 625 007</t>
    </r>
  </si>
  <si>
    <t xml:space="preserve">         10 2 0 634 001</t>
  </si>
  <si>
    <t>Nafta – rozvoz obedov</t>
  </si>
  <si>
    <t>13. Aktivačná činnosť</t>
  </si>
  <si>
    <t>1     01 1 1   611            1</t>
  </si>
  <si>
    <t>Tar.plat.</t>
  </si>
  <si>
    <t>1     01 1 1   612  001</t>
  </si>
  <si>
    <t xml:space="preserve">1     01 1 1   623            </t>
  </si>
  <si>
    <t>Dôvera ZP</t>
  </si>
  <si>
    <t>1     01 1 1   623            1</t>
  </si>
  <si>
    <t>UNION ZP</t>
  </si>
  <si>
    <t>1     01 1 1   625 001    1</t>
  </si>
  <si>
    <t>1     01 1 1   625 002    1</t>
  </si>
  <si>
    <t>1     01 1 1   625 003    1</t>
  </si>
  <si>
    <t>1     01 1 1   625 005    1</t>
  </si>
  <si>
    <t>1     01 1 1   625 004    1</t>
  </si>
  <si>
    <t>1     01 1 1   625 007    1</t>
  </si>
  <si>
    <t>1     01 1 1  633 006</t>
  </si>
  <si>
    <t>1     01 1 1  637 004</t>
  </si>
  <si>
    <t>1     01 1 1  637 015</t>
  </si>
  <si>
    <t>Poistné AČ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</si>
  <si>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01 1 1   716</t>
    </r>
  </si>
  <si>
    <t>Projektová dokumentácia</t>
  </si>
  <si>
    <t xml:space="preserve">          08 1 0  717    </t>
  </si>
  <si>
    <t>Futbal.striedačky,tribúny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</si>
  <si>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03 2 0      717 003</t>
    </r>
  </si>
  <si>
    <t>Prístavba-hasičovňa DHZ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</si>
  <si>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09 6 0 3     713 004</t>
    </r>
  </si>
  <si>
    <t>Prevádzk.stroje - ŠKJ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</si>
  <si>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04 5 1     717 002</t>
    </r>
  </si>
  <si>
    <t>Rekonštrukcia MK</t>
  </si>
  <si>
    <t>Chodníky</t>
  </si>
  <si>
    <t>Autob.čakáreň</t>
  </si>
  <si>
    <t>zmena ÚP</t>
  </si>
  <si>
    <t xml:space="preserve">         03 2 0   717  001</t>
  </si>
  <si>
    <t xml:space="preserve">         05 1 0   717                 </t>
  </si>
  <si>
    <t>Kompostovisko</t>
  </si>
  <si>
    <t xml:space="preserve">          08 1 0   717 002</t>
  </si>
  <si>
    <t>detské ihrisko - rozšírenie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</si>
  <si>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08 1 0   717 002</t>
    </r>
  </si>
  <si>
    <t>detské ihrisko pri MŠ - rozšírenie</t>
  </si>
  <si>
    <r>
      <rPr>
        <sz val="11"/>
        <color rgb="FFFFFFFF"/>
        <rFont val="Calibri"/>
        <family val="2"/>
        <charset val="238"/>
      </rPr>
      <t>3 41</t>
    </r>
    <r>
      <rPr>
        <sz val="11"/>
        <color rgb="FF000000"/>
        <rFont val="Calibri"/>
        <family val="2"/>
        <charset val="238"/>
      </rPr>
      <t xml:space="preserve">  01 7 0    821  005</t>
    </r>
  </si>
  <si>
    <t>ROZPOČET CELKOVÝ bez ZŠ</t>
  </si>
  <si>
    <t xml:space="preserve">Rozpočtované výdavky ZŠ Zlatníky :   </t>
  </si>
  <si>
    <t>ZŠ</t>
  </si>
  <si>
    <t>ŠKJ</t>
  </si>
  <si>
    <t>ŠKD</t>
  </si>
  <si>
    <t>ROZPOČET VÝDAVKOV ZŠ+OcÚ</t>
  </si>
  <si>
    <t>€</t>
  </si>
  <si>
    <t>Názov</t>
  </si>
  <si>
    <t>Očakávaná</t>
  </si>
  <si>
    <t>Položka, podpoložka</t>
  </si>
  <si>
    <t>skutočnosť</t>
  </si>
  <si>
    <t>Daňové príjmy</t>
  </si>
  <si>
    <t>1 41</t>
  </si>
  <si>
    <t>003</t>
  </si>
  <si>
    <t>Daň z príjmov fyzickej osoby</t>
  </si>
  <si>
    <t>001</t>
  </si>
  <si>
    <t>Daň z pozemkov FO</t>
  </si>
  <si>
    <t>Daň z pozemkov PO</t>
  </si>
  <si>
    <t>002</t>
  </si>
  <si>
    <t>Daň zo stavieb FO</t>
  </si>
  <si>
    <t>Daň zo stavieb PO</t>
  </si>
  <si>
    <t>Za psa</t>
  </si>
  <si>
    <t>012</t>
  </si>
  <si>
    <t>Za užívanie verejného priestranstva</t>
  </si>
  <si>
    <t>013</t>
  </si>
  <si>
    <t>Za komunálne odpady</t>
  </si>
  <si>
    <t>Nedaňové príjmy</t>
  </si>
  <si>
    <t>Z prenajatých pozemkov</t>
  </si>
  <si>
    <t>Z prenajatých budov, priestorov a objektov</t>
  </si>
  <si>
    <t>004</t>
  </si>
  <si>
    <t>Správne poplatky</t>
  </si>
  <si>
    <t>Za miestny rozhlas</t>
  </si>
  <si>
    <t>1</t>
  </si>
  <si>
    <t>Poplatok za TKR</t>
  </si>
  <si>
    <t>2</t>
  </si>
  <si>
    <t>Poplatok za služby</t>
  </si>
  <si>
    <t>3</t>
  </si>
  <si>
    <t>Poplatok za smetné nádoby a riad</t>
  </si>
  <si>
    <t>4</t>
  </si>
  <si>
    <t>Poplatok za dom smútku</t>
  </si>
  <si>
    <t>6</t>
  </si>
  <si>
    <t>príjem z predaja knihy</t>
  </si>
  <si>
    <t>7</t>
  </si>
  <si>
    <t>Poplatok za hrobové miesto</t>
  </si>
  <si>
    <t>8</t>
  </si>
  <si>
    <t>9</t>
  </si>
  <si>
    <t>Poplatok za MŠ</t>
  </si>
  <si>
    <t>Úroky</t>
  </si>
  <si>
    <t>017</t>
  </si>
  <si>
    <t>Vratky-roč.zúčtovanie ZP</t>
  </si>
  <si>
    <t>Príjmy z dobropisov-ener</t>
  </si>
  <si>
    <t>006</t>
  </si>
  <si>
    <t>Z náhrad.poistného plne.</t>
  </si>
  <si>
    <t>Granty a transfery</t>
  </si>
  <si>
    <t>Dotácia na DPO</t>
  </si>
  <si>
    <t>Transfér na hmot. núdzu</t>
  </si>
  <si>
    <t>Transfér na matriku</t>
  </si>
  <si>
    <t>Transfér na REGOB</t>
  </si>
  <si>
    <t>Transfér na ZŠ</t>
  </si>
  <si>
    <t>5</t>
  </si>
  <si>
    <t>Transfér na decentraliz.</t>
  </si>
  <si>
    <t>Transfér na voľby</t>
  </si>
  <si>
    <t>Transfér na MŠ</t>
  </si>
  <si>
    <t>1 1AC1</t>
  </si>
  <si>
    <t>Transfer – reg.adries</t>
  </si>
  <si>
    <t>2 41</t>
  </si>
  <si>
    <t>Príjem z predaja pozem.</t>
  </si>
  <si>
    <t>3 131F</t>
  </si>
  <si>
    <t>3 46</t>
  </si>
  <si>
    <t>Z rezef.fondu obce</t>
  </si>
  <si>
    <t>ROZPOČET CELKOVÝ BEZ ZŠ</t>
  </si>
  <si>
    <t>Rozpočtované príjmy ZŠ Zlatníky:</t>
  </si>
  <si>
    <t>ROZPOČET PRÍJMOV ZŠ+OcÚ</t>
  </si>
  <si>
    <t xml:space="preserve">                                                                 </t>
  </si>
  <si>
    <t>Rozpočet - sumarizácia</t>
  </si>
  <si>
    <t>Bežné príjmy spolu</t>
  </si>
  <si>
    <t>Kapitálové príjmy spolu</t>
  </si>
  <si>
    <t>Finančné operácie spolu</t>
  </si>
  <si>
    <t>Bežné výdavky</t>
  </si>
  <si>
    <t>Kapitálové výdavky</t>
  </si>
  <si>
    <t>Finančné operácie</t>
  </si>
  <si>
    <t>Príjmy spolu:</t>
  </si>
  <si>
    <r>
      <t xml:space="preserve">    z toho:     </t>
    </r>
    <r>
      <rPr>
        <sz val="10"/>
        <color rgb="FF000000"/>
        <rFont val="Arial"/>
        <family val="2"/>
        <charset val="238"/>
      </rPr>
      <t>Obec</t>
    </r>
  </si>
  <si>
    <t xml:space="preserve">                    ZŠ</t>
  </si>
  <si>
    <t>Výdavky spolu:</t>
  </si>
  <si>
    <t>Výsledok hospodárenia:</t>
  </si>
  <si>
    <t>Servis, údržba - IVECO</t>
  </si>
  <si>
    <r>
      <t xml:space="preserve">   </t>
    </r>
    <r>
      <rPr>
        <sz val="11"/>
        <rFont val="Calibri"/>
        <family val="2"/>
        <charset val="238"/>
      </rPr>
      <t xml:space="preserve">      03 2 0  634 002   2</t>
    </r>
  </si>
  <si>
    <r>
      <t>1 111</t>
    </r>
    <r>
      <rPr>
        <sz val="11"/>
        <color rgb="FF000000"/>
        <rFont val="Calibri"/>
        <family val="2"/>
        <charset val="238"/>
      </rPr>
      <t xml:space="preserve">  01 3 3  611 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</si>
  <si>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01 3 3   621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</si>
  <si>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01 3 3   625 001</t>
    </r>
    <r>
      <rPr>
        <sz val="11"/>
        <color rgb="FFFFFFFF"/>
        <rFont val="Calibri"/>
        <family val="2"/>
        <charset val="238"/>
      </rPr>
      <t/>
    </r>
  </si>
  <si>
    <t>Správa obce - matrika  (01.3.3.)</t>
  </si>
  <si>
    <r>
      <t>1 111</t>
    </r>
    <r>
      <rPr>
        <sz val="11"/>
        <color rgb="FF000000"/>
        <rFont val="Calibri"/>
        <family val="2"/>
        <charset val="238"/>
      </rPr>
      <t xml:space="preserve">  01 3 3   625 003</t>
    </r>
    <r>
      <rPr>
        <sz val="11"/>
        <color rgb="FFFFFFFF"/>
        <rFont val="Calibri"/>
        <family val="2"/>
        <charset val="238"/>
      </rPr>
      <t xml:space="preserve"> </t>
    </r>
  </si>
  <si>
    <r>
      <t>1 111</t>
    </r>
    <r>
      <rPr>
        <sz val="11"/>
        <color rgb="FF000000"/>
        <rFont val="Calibri"/>
        <family val="2"/>
        <charset val="238"/>
      </rPr>
      <t xml:space="preserve">  01 3 3  625 004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</si>
  <si>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01 3 3  625 005</t>
    </r>
    <r>
      <rPr>
        <sz val="11"/>
        <color rgb="FFFFFFFF"/>
        <rFont val="Calibri"/>
        <family val="2"/>
        <charset val="238"/>
      </rPr>
      <t/>
    </r>
  </si>
  <si>
    <t>Odchodné</t>
  </si>
  <si>
    <t>Na futbalovú infraštuktúru</t>
  </si>
  <si>
    <t>Na telocviňu</t>
  </si>
  <si>
    <t>K</t>
  </si>
  <si>
    <t>Na vybavenie kuchyne</t>
  </si>
  <si>
    <t>Školenie - matrika</t>
  </si>
  <si>
    <t>Komunikačná infraštruktúra</t>
  </si>
  <si>
    <r>
      <t xml:space="preserve">          </t>
    </r>
    <r>
      <rPr>
        <sz val="11"/>
        <rFont val="Calibri"/>
        <family val="2"/>
        <charset val="238"/>
      </rPr>
      <t>01 1 1  632 004</t>
    </r>
  </si>
  <si>
    <t>Kreditový príplatok</t>
  </si>
  <si>
    <t>Rozpočet rok 2022</t>
  </si>
  <si>
    <t>Všeobecný materiál-p</t>
  </si>
  <si>
    <t>Knihy, časopisy,noviny-p</t>
  </si>
  <si>
    <t>Prac. Odevy, obuv-p</t>
  </si>
  <si>
    <t>Poistné-p</t>
  </si>
  <si>
    <t>Prídel do SF-p</t>
  </si>
  <si>
    <t>Na chodníky z PPA</t>
  </si>
  <si>
    <t>Palivá - automobil</t>
  </si>
  <si>
    <t>Poistenie  - automobil</t>
  </si>
  <si>
    <t>Nákup vozidiel - automobil</t>
  </si>
  <si>
    <t xml:space="preserve">          06 2 0  717 003</t>
  </si>
  <si>
    <t>Parkovisko pri ZŠ</t>
  </si>
  <si>
    <t>Rekonštrukcia KD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</si>
  <si>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08 2 0    712 001</t>
    </r>
  </si>
  <si>
    <t>Telocvičňa ZŠ</t>
  </si>
  <si>
    <t xml:space="preserve">        09 1 2 1  717 002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</si>
  <si>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08 1 0   713 004</t>
    </r>
  </si>
  <si>
    <t>Sociálne zariadenia na ihrisku</t>
  </si>
  <si>
    <t xml:space="preserve">        04 5 1   712  001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</si>
  <si>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>01 1 1     716</t>
    </r>
  </si>
  <si>
    <t>Tarif.plat  - hospodár</t>
  </si>
  <si>
    <t>Na doplnkové dôchodk.</t>
  </si>
  <si>
    <r>
      <t xml:space="preserve">       </t>
    </r>
    <r>
      <rPr>
        <sz val="11"/>
        <rFont val="Calibri"/>
        <family val="2"/>
        <charset val="238"/>
      </rPr>
      <t xml:space="preserve">   01 1 1  627</t>
    </r>
  </si>
  <si>
    <t xml:space="preserve">          011 1  634 001</t>
  </si>
  <si>
    <t>STK údržba - automobil</t>
  </si>
  <si>
    <r>
      <t>1 111</t>
    </r>
    <r>
      <rPr>
        <sz val="11"/>
        <color rgb="FF000000"/>
        <rFont val="Calibri"/>
        <family val="2"/>
        <charset val="238"/>
      </rPr>
      <t xml:space="preserve">  01 3 3  625 007</t>
    </r>
  </si>
  <si>
    <r>
      <t>1 111</t>
    </r>
    <r>
      <rPr>
        <sz val="11"/>
        <color rgb="FF000000"/>
        <rFont val="Calibri"/>
        <family val="2"/>
        <charset val="238"/>
      </rPr>
      <t xml:space="preserve">  01 3 3  631 001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</si>
  <si>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01 3 3  632 001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</si>
  <si>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01 3 3  632 003</t>
    </r>
    <r>
      <rPr>
        <sz val="11"/>
        <color rgb="FFFFFFFF"/>
        <rFont val="Calibri"/>
        <family val="2"/>
        <charset val="238"/>
      </rPr>
      <t/>
    </r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</si>
  <si>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01 3 3  632 005</t>
    </r>
    <r>
      <rPr>
        <sz val="11"/>
        <color rgb="FFFFFFFF"/>
        <rFont val="Calibri"/>
        <family val="2"/>
        <charset val="238"/>
      </rPr>
      <t/>
    </r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</si>
  <si>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01 3 3  633 006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</si>
  <si>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01 3 3 633 010</t>
    </r>
    <r>
      <rPr>
        <sz val="11"/>
        <color rgb="FFFFFFFF"/>
        <rFont val="Calibri"/>
        <family val="2"/>
        <charset val="238"/>
      </rPr>
      <t/>
    </r>
  </si>
  <si>
    <r>
      <t xml:space="preserve">   </t>
    </r>
    <r>
      <rPr>
        <sz val="11"/>
        <color theme="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        01 3 3  637 001</t>
    </r>
  </si>
  <si>
    <r>
      <t>1 111</t>
    </r>
    <r>
      <rPr>
        <sz val="11"/>
        <color rgb="FF000000"/>
        <rFont val="Calibri"/>
        <family val="2"/>
        <charset val="238"/>
      </rPr>
      <t xml:space="preserve">  01 3 3 635 009</t>
    </r>
  </si>
  <si>
    <r>
      <t>1 111</t>
    </r>
    <r>
      <rPr>
        <sz val="11"/>
        <color rgb="FF000000"/>
        <rFont val="Calibri"/>
        <family val="2"/>
        <charset val="238"/>
      </rPr>
      <t xml:space="preserve">  01 1 1  635 009  1 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</si>
  <si>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01 3 3  642 006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</si>
  <si>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01 3 3  625 002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</si>
  <si>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01 1 1  621           2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</si>
  <si>
    <t>Zdravotné poistenie</t>
  </si>
  <si>
    <r>
      <t xml:space="preserve">     </t>
    </r>
    <r>
      <rPr>
        <sz val="11"/>
        <rFont val="Calibri"/>
        <family val="2"/>
        <charset val="238"/>
      </rPr>
      <t xml:space="preserve">    01 1 1   642  002 2</t>
    </r>
  </si>
  <si>
    <t>Transfér - klub záhradkárov</t>
  </si>
  <si>
    <t xml:space="preserve">         04 5 1  633 004</t>
  </si>
  <si>
    <t xml:space="preserve">         04 5 1  637 027</t>
  </si>
  <si>
    <r>
      <t>1 41</t>
    </r>
    <r>
      <rPr>
        <sz val="11"/>
        <color rgb="FF000000"/>
        <rFont val="Calibri"/>
        <family val="2"/>
        <charset val="238"/>
      </rPr>
      <t xml:space="preserve"> 04 5 1  634 001</t>
    </r>
  </si>
  <si>
    <t>Pohonné hmoty-traktor</t>
  </si>
  <si>
    <t xml:space="preserve">         05 1 0  634  001</t>
  </si>
  <si>
    <t xml:space="preserve">         05 2 0 634 003</t>
  </si>
  <si>
    <t xml:space="preserve">         06 2 0  637 004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</si>
  <si>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06 4 0  633 006</t>
    </r>
    <r>
      <rPr>
        <sz val="11"/>
        <color rgb="FFFFFFFF"/>
        <rFont val="Calibri"/>
        <family val="2"/>
        <charset val="238"/>
      </rPr>
      <t/>
    </r>
  </si>
  <si>
    <t xml:space="preserve">         08 1 0  637 027</t>
  </si>
  <si>
    <t xml:space="preserve">       </t>
  </si>
  <si>
    <t>Bežný transfér STO</t>
  </si>
  <si>
    <t xml:space="preserve">         08 1 0  611</t>
  </si>
  <si>
    <t xml:space="preserve">         08 1 0  623</t>
  </si>
  <si>
    <t xml:space="preserve">         08 1 0  625 001</t>
  </si>
  <si>
    <t xml:space="preserve">         08 1 0  625 002</t>
  </si>
  <si>
    <t xml:space="preserve">         08 1 0  625 003</t>
  </si>
  <si>
    <t xml:space="preserve">         08 1 0  625 004</t>
  </si>
  <si>
    <t xml:space="preserve">        09 1 1 1  612  002 3</t>
  </si>
  <si>
    <t>Zostatok prostried. z minul.roku - ZŠ</t>
  </si>
  <si>
    <t>Zostatok prostr.z min.roku - DPO</t>
  </si>
  <si>
    <t xml:space="preserve">         08 1 0  625 005</t>
  </si>
  <si>
    <t xml:space="preserve">         08 1 0   625 007</t>
  </si>
  <si>
    <t xml:space="preserve">         10 2 0 637 016</t>
  </si>
  <si>
    <r>
      <t>1 41</t>
    </r>
    <r>
      <rPr>
        <sz val="11"/>
        <color rgb="FF000000"/>
        <rFont val="Calibri"/>
        <family val="2"/>
        <charset val="238"/>
      </rPr>
      <t xml:space="preserve"> 10 4 0 642 014</t>
    </r>
  </si>
  <si>
    <t>Transfér strava HN- z r. 2019</t>
  </si>
  <si>
    <t>Rozpočet rok 2023</t>
  </si>
  <si>
    <t>SPOLU 2023</t>
  </si>
  <si>
    <r>
      <t>1 111</t>
    </r>
    <r>
      <rPr>
        <sz val="11"/>
        <color rgb="FF000000"/>
        <rFont val="Calibri"/>
        <family val="2"/>
        <charset val="238"/>
      </rPr>
      <t xml:space="preserve">  01 6 0  631 001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</si>
  <si>
    <t xml:space="preserve">         05 2 0 633 015</t>
  </si>
  <si>
    <t xml:space="preserve">        08 3 0  633 004</t>
  </si>
  <si>
    <t>Prevádzk.stroje, prístroje</t>
  </si>
  <si>
    <t>Príplatokm začínajúci</t>
  </si>
  <si>
    <t xml:space="preserve">        09 1 1 1  612 002  4</t>
  </si>
  <si>
    <t>SODB 2021</t>
  </si>
  <si>
    <t>Bežné transfery na ND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</si>
  <si>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10 2 0 637 004</t>
    </r>
  </si>
  <si>
    <t>Sociálna starostlivosť</t>
  </si>
  <si>
    <t xml:space="preserve">         03 2 0  633 001</t>
  </si>
  <si>
    <t>Údržba verejného priestr.</t>
  </si>
  <si>
    <r>
      <t xml:space="preserve">     </t>
    </r>
    <r>
      <rPr>
        <sz val="11"/>
        <rFont val="Calibri"/>
        <family val="2"/>
        <charset val="238"/>
      </rPr>
      <t xml:space="preserve">    09 1 1 1 627</t>
    </r>
  </si>
  <si>
    <t>Doplnkové dôchodk.sporenie</t>
  </si>
  <si>
    <t>Správa obce - SODB 2021</t>
  </si>
  <si>
    <t xml:space="preserve">           01 1 1  633 001</t>
  </si>
  <si>
    <t xml:space="preserve">           01 1  1 633 006  4</t>
  </si>
  <si>
    <t xml:space="preserve">           01 1 1  637 027</t>
  </si>
  <si>
    <t>Dohoda o vykon.práce</t>
  </si>
  <si>
    <t xml:space="preserve">           01 1 1  623</t>
  </si>
  <si>
    <t xml:space="preserve">     </t>
  </si>
  <si>
    <t xml:space="preserve">           01 1 1  633  004</t>
  </si>
  <si>
    <t xml:space="preserve">           01 1 1  625 002</t>
  </si>
  <si>
    <t xml:space="preserve">          01 1 1  625  004</t>
  </si>
  <si>
    <t xml:space="preserve">          01 1 1  625 003</t>
  </si>
  <si>
    <t xml:space="preserve">          01 1 1  625 007</t>
  </si>
  <si>
    <t>ROZPOČET BEŽNÝ  (1)</t>
  </si>
  <si>
    <t>KAPITÁLOVÝ  ROZPOČET  (2)</t>
  </si>
  <si>
    <t>FINANČNÉ OPERÁCIE  (3)</t>
  </si>
  <si>
    <t>FINANČNÉ  OPERÁCIE  (3)</t>
  </si>
  <si>
    <t>ROZPOČET  KAPITÁLOVÝ  (2)</t>
  </si>
  <si>
    <t>ROZPOČET  BEŽNÝ  (1)</t>
  </si>
  <si>
    <t xml:space="preserve">           01 1 1  614</t>
  </si>
  <si>
    <t>Odmena</t>
  </si>
  <si>
    <t>Rozpočet rok 2024</t>
  </si>
  <si>
    <t>SPOLU 2024</t>
  </si>
  <si>
    <t>ROZPOČET PRÍJMOV  2022</t>
  </si>
  <si>
    <t>Zo ŠR - na COVID</t>
  </si>
  <si>
    <t>Bežný transfer MŠ-refun.</t>
  </si>
  <si>
    <t>Príjem z pred.kapit.aktív</t>
  </si>
  <si>
    <t>Zostatok prostried. z minul.roku - ZŠ, ŠJ, ŠKD</t>
  </si>
  <si>
    <t xml:space="preserve">         01 1 1  633 010  1</t>
  </si>
  <si>
    <t xml:space="preserve">         01 1 1  633 010 2</t>
  </si>
  <si>
    <t>Ochranné pomôcky</t>
  </si>
  <si>
    <t>Obecné tričká</t>
  </si>
  <si>
    <r>
      <t xml:space="preserve"> </t>
    </r>
    <r>
      <rPr>
        <sz val="11"/>
        <rFont val="Calibri"/>
        <family val="2"/>
        <charset val="238"/>
      </rPr>
      <t xml:space="preserve">        01 1 1 1 642 012</t>
    </r>
  </si>
  <si>
    <t xml:space="preserve">         01 1 1  </t>
  </si>
  <si>
    <t xml:space="preserve">          01 1 1  714 001</t>
  </si>
  <si>
    <t>Studňa nová DHZ</t>
  </si>
  <si>
    <r>
      <t xml:space="preserve">  </t>
    </r>
    <r>
      <rPr>
        <sz val="11"/>
        <rFont val="Calibri"/>
        <family val="2"/>
        <charset val="238"/>
      </rPr>
      <t xml:space="preserve">      03 2 0  637 006</t>
    </r>
  </si>
  <si>
    <t>Stravovanie-p</t>
  </si>
  <si>
    <t>Dohody o vyk. Práce</t>
  </si>
  <si>
    <t>622 539,00</t>
  </si>
  <si>
    <t>617 627,00</t>
  </si>
  <si>
    <t>Finančná zábezpeka</t>
  </si>
  <si>
    <t>Krátkod.úver - soc.zariad.</t>
  </si>
  <si>
    <t>Krátkod.úver - KD</t>
  </si>
  <si>
    <t xml:space="preserve">          01 7 0   821  005  1</t>
  </si>
  <si>
    <t>Splácanie úverov - soc.zariad.</t>
  </si>
  <si>
    <t>Splácanie úverov - budova</t>
  </si>
  <si>
    <t>Splácanie úverov - KD</t>
  </si>
  <si>
    <t xml:space="preserve">          01  7 0  821  005  2</t>
  </si>
  <si>
    <t>Finančný príspevok strava</t>
  </si>
  <si>
    <t xml:space="preserve">        01 1 1   642  014  1</t>
  </si>
  <si>
    <t xml:space="preserve">           07 4 0   633 006</t>
  </si>
  <si>
    <t>Cestovné</t>
  </si>
  <si>
    <t xml:space="preserve">           07 4 0   631 001</t>
  </si>
  <si>
    <t xml:space="preserve">           07 4 0   632 001</t>
  </si>
  <si>
    <t xml:space="preserve">           07 4 0   633 004</t>
  </si>
  <si>
    <t>Správa obce - COVID  (07.4.0.)</t>
  </si>
  <si>
    <t>Prevádkové stroje</t>
  </si>
  <si>
    <t xml:space="preserve">           07 4 0   633 007</t>
  </si>
  <si>
    <t>Špeciálny materiál</t>
  </si>
  <si>
    <t>Všeobecné služby - MOM</t>
  </si>
  <si>
    <t xml:space="preserve">           07 4 0   637 004</t>
  </si>
  <si>
    <t xml:space="preserve">           07 4 0   637 007</t>
  </si>
  <si>
    <t xml:space="preserve">           07 4 0   637 014</t>
  </si>
  <si>
    <t xml:space="preserve">           07 4 0   637 027</t>
  </si>
  <si>
    <t>Rutinná údržba cintorín</t>
  </si>
  <si>
    <t>Nákup pozemkov</t>
  </si>
  <si>
    <t>Nákup interiér.zariadenia</t>
  </si>
  <si>
    <t xml:space="preserve">          01 1 1   711  001</t>
  </si>
  <si>
    <t xml:space="preserve">          01 1 1   713  001</t>
  </si>
  <si>
    <t xml:space="preserve">         09 1 1 1 642</t>
  </si>
  <si>
    <t>SPOLU 2022</t>
  </si>
  <si>
    <t>Z prenajatých strojov</t>
  </si>
  <si>
    <t>Rozpočet   Obce Zlatníky na rok 2022-2024</t>
  </si>
  <si>
    <r>
      <t xml:space="preserve">Návrh rozpočtu vyvesený dňa: </t>
    </r>
    <r>
      <rPr>
        <b/>
        <sz val="11"/>
        <color rgb="FF000000"/>
        <rFont val="Calibri"/>
        <family val="2"/>
        <charset val="238"/>
      </rPr>
      <t xml:space="preserve">30.11.2021  </t>
    </r>
    <r>
      <rPr>
        <sz val="11"/>
        <color rgb="FF000000"/>
        <rFont val="Calibri"/>
        <family val="2"/>
        <charset val="238"/>
      </rPr>
      <t xml:space="preserve">                                      Návrh rozpočtu zvesený dňa: </t>
    </r>
    <r>
      <rPr>
        <b/>
        <sz val="11"/>
        <color rgb="FF000000"/>
        <rFont val="Calibri"/>
        <family val="2"/>
        <charset val="238"/>
      </rPr>
      <t xml:space="preserve">15.12.2021  </t>
    </r>
    <r>
      <rPr>
        <sz val="11"/>
        <color rgb="FF000000"/>
        <rFont val="Calibri"/>
        <family val="2"/>
        <charset val="238"/>
      </rPr>
      <t xml:space="preserve">                                  Návrh rozpočtu prerokovaný a schválený OZ dňa:  </t>
    </r>
    <r>
      <rPr>
        <b/>
        <sz val="11"/>
        <color rgb="FF000000"/>
        <rFont val="Calibri"/>
        <family val="2"/>
        <charset val="238"/>
      </rPr>
      <t>17.12.2021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</si>
</sst>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B]General"/>
    <numFmt numFmtId="165" formatCode="[$-41B]#,##0.00"/>
    <numFmt numFmtId="166" formatCode="#&quot; &quot;###&quot; &quot;##0.##"/>
    <numFmt numFmtId="167" formatCode="[$-41B]0.00"/>
    <numFmt numFmtId="168" formatCode="[$-41B]#,##0"/>
    <numFmt numFmtId="169" formatCode="#,##0.00&quot; &quot;[$€-41B];[Red]&quot;-&quot;#,##0.00&quot; &quot;[$€-41B]"/>
  </numFmts>
  <fonts count="4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u/>
      <sz val="11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5"/>
      <color rgb="FF666699"/>
      <name val="Arial"/>
      <family val="2"/>
      <charset val="238"/>
    </font>
    <font>
      <b/>
      <sz val="5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5"/>
      <color rgb="FF666699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rgb="FF666699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color rgb="FF333333"/>
      <name val="Arial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SansSerif"/>
      <charset val="238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0"/>
      <color rgb="FF333333"/>
      <name val="Arial"/>
      <family val="2"/>
      <charset val="238"/>
    </font>
    <font>
      <b/>
      <sz val="13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B05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CE6F2"/>
      </patternFill>
    </fill>
    <fill>
      <patternFill patternType="solid">
        <fgColor rgb="FFFFFFFF"/>
        <bgColor rgb="FFFFFFFF"/>
      </patternFill>
    </fill>
    <fill>
      <patternFill patternType="solid">
        <fgColor rgb="FF8EB4E3"/>
        <bgColor rgb="FF8EB4E3"/>
      </patternFill>
    </fill>
    <fill>
      <patternFill patternType="solid">
        <fgColor rgb="FF9BBB59"/>
        <bgColor rgb="FF9BBB59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9BBB59"/>
      </patternFill>
    </fill>
    <fill>
      <patternFill patternType="solid">
        <fgColor theme="7" tint="0.59999389629810485"/>
        <bgColor rgb="FF92D050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9BBB59"/>
      </patternFill>
    </fill>
    <fill>
      <patternFill patternType="solid">
        <fgColor theme="7" tint="0.59999389629810485"/>
        <bgColor rgb="FFD7E4BD"/>
      </patternFill>
    </fill>
    <fill>
      <patternFill patternType="solid">
        <fgColor rgb="FFFA9C86"/>
        <bgColor rgb="FFFDEADA"/>
      </patternFill>
    </fill>
    <fill>
      <patternFill patternType="solid">
        <fgColor rgb="FFFA9C8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rgb="FFFDEAD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A9C86"/>
        <bgColor rgb="FFFFFF00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6699"/>
      </right>
      <top style="thin">
        <color rgb="FF000000"/>
      </top>
      <bottom style="thin">
        <color rgb="FF000000"/>
      </bottom>
      <diagonal/>
    </border>
    <border>
      <left style="thin">
        <color rgb="FF666699"/>
      </left>
      <right style="thin">
        <color rgb="FF666699"/>
      </right>
      <top style="thin">
        <color rgb="FF000000"/>
      </top>
      <bottom style="thin">
        <color rgb="FF000000"/>
      </bottom>
      <diagonal/>
    </border>
    <border>
      <left style="thin">
        <color rgb="FF666699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666699"/>
      </right>
      <top/>
      <bottom style="thin">
        <color rgb="FF666699"/>
      </bottom>
      <diagonal/>
    </border>
    <border>
      <left/>
      <right style="thin">
        <color rgb="FF666699"/>
      </right>
      <top/>
      <bottom style="thin">
        <color rgb="FF666699"/>
      </bottom>
      <diagonal/>
    </border>
    <border>
      <left/>
      <right style="thin">
        <color rgb="FF000000"/>
      </right>
      <top/>
      <bottom style="thin">
        <color rgb="FF666699"/>
      </bottom>
      <diagonal/>
    </border>
    <border>
      <left/>
      <right style="thin">
        <color rgb="FF000000"/>
      </right>
      <top style="thin">
        <color rgb="FF666699"/>
      </top>
      <bottom style="thin">
        <color rgb="FF666699"/>
      </bottom>
      <diagonal/>
    </border>
    <border>
      <left style="thin">
        <color rgb="FF000000"/>
      </left>
      <right/>
      <top/>
      <bottom style="thin">
        <color rgb="FF666699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311">
    <xf numFmtId="0" fontId="0" fillId="0" borderId="0" xfId="0"/>
    <xf numFmtId="164" fontId="1" fillId="0" borderId="0" xfId="1" applyFont="1" applyFill="1" applyAlignment="1"/>
    <xf numFmtId="164" fontId="1" fillId="0" borderId="1" xfId="1" applyFont="1" applyFill="1" applyBorder="1" applyAlignment="1"/>
    <xf numFmtId="164" fontId="6" fillId="2" borderId="3" xfId="1" applyFont="1" applyFill="1" applyBorder="1" applyAlignment="1">
      <alignment horizontal="center" vertical="center"/>
    </xf>
    <xf numFmtId="164" fontId="6" fillId="3" borderId="4" xfId="1" applyFont="1" applyFill="1" applyBorder="1" applyAlignment="1">
      <alignment horizontal="center" vertical="center"/>
    </xf>
    <xf numFmtId="164" fontId="6" fillId="2" borderId="5" xfId="1" applyFont="1" applyFill="1" applyBorder="1" applyAlignment="1">
      <alignment horizontal="center" vertical="center"/>
    </xf>
    <xf numFmtId="164" fontId="6" fillId="2" borderId="2" xfId="1" applyFont="1" applyFill="1" applyBorder="1" applyAlignment="1"/>
    <xf numFmtId="164" fontId="6" fillId="2" borderId="2" xfId="1" applyFont="1" applyFill="1" applyBorder="1" applyAlignment="1">
      <alignment horizontal="center"/>
    </xf>
    <xf numFmtId="164" fontId="6" fillId="3" borderId="2" xfId="1" applyFont="1" applyFill="1" applyBorder="1" applyAlignment="1">
      <alignment horizontal="center"/>
    </xf>
    <xf numFmtId="164" fontId="6" fillId="2" borderId="6" xfId="1" applyFont="1" applyFill="1" applyBorder="1" applyAlignment="1">
      <alignment horizontal="center"/>
    </xf>
    <xf numFmtId="164" fontId="7" fillId="4" borderId="7" xfId="1" applyFont="1" applyFill="1" applyBorder="1" applyAlignment="1">
      <alignment horizontal="center"/>
    </xf>
    <xf numFmtId="164" fontId="7" fillId="4" borderId="8" xfId="1" applyFont="1" applyFill="1" applyBorder="1" applyAlignment="1">
      <alignment horizontal="center"/>
    </xf>
    <xf numFmtId="164" fontId="8" fillId="5" borderId="2" xfId="1" applyFont="1" applyFill="1" applyBorder="1" applyAlignment="1"/>
    <xf numFmtId="164" fontId="8" fillId="5" borderId="6" xfId="1" applyFont="1" applyFill="1" applyBorder="1" applyAlignment="1"/>
    <xf numFmtId="164" fontId="9" fillId="0" borderId="7" xfId="1" applyFont="1" applyFill="1" applyBorder="1" applyAlignment="1"/>
    <xf numFmtId="164" fontId="1" fillId="0" borderId="7" xfId="1" applyFont="1" applyFill="1" applyBorder="1" applyAlignment="1"/>
    <xf numFmtId="164" fontId="1" fillId="0" borderId="2" xfId="1" applyFont="1" applyFill="1" applyBorder="1" applyAlignment="1"/>
    <xf numFmtId="164" fontId="1" fillId="0" borderId="8" xfId="1" applyFont="1" applyFill="1" applyBorder="1" applyAlignment="1"/>
    <xf numFmtId="164" fontId="9" fillId="0" borderId="2" xfId="1" applyFont="1" applyFill="1" applyBorder="1" applyAlignment="1"/>
    <xf numFmtId="164" fontId="1" fillId="6" borderId="2" xfId="1" applyFont="1" applyFill="1" applyBorder="1" applyAlignment="1"/>
    <xf numFmtId="164" fontId="1" fillId="0" borderId="6" xfId="1" applyFont="1" applyFill="1" applyBorder="1" applyAlignment="1"/>
    <xf numFmtId="164" fontId="1" fillId="0" borderId="9" xfId="1" applyFont="1" applyFill="1" applyBorder="1" applyAlignment="1"/>
    <xf numFmtId="164" fontId="6" fillId="5" borderId="2" xfId="1" applyFont="1" applyFill="1" applyBorder="1" applyAlignment="1"/>
    <xf numFmtId="167" fontId="6" fillId="5" borderId="2" xfId="1" applyNumberFormat="1" applyFont="1" applyFill="1" applyBorder="1" applyAlignment="1"/>
    <xf numFmtId="164" fontId="6" fillId="5" borderId="6" xfId="1" applyFont="1" applyFill="1" applyBorder="1" applyAlignment="1"/>
    <xf numFmtId="168" fontId="9" fillId="0" borderId="2" xfId="1" applyNumberFormat="1" applyFont="1" applyFill="1" applyBorder="1" applyAlignment="1"/>
    <xf numFmtId="164" fontId="9" fillId="6" borderId="2" xfId="1" applyFont="1" applyFill="1" applyBorder="1" applyAlignment="1"/>
    <xf numFmtId="164" fontId="1" fillId="6" borderId="6" xfId="1" applyFont="1" applyFill="1" applyBorder="1" applyAlignment="1"/>
    <xf numFmtId="164" fontId="1" fillId="0" borderId="10" xfId="1" applyFont="1" applyFill="1" applyBorder="1" applyAlignment="1"/>
    <xf numFmtId="164" fontId="1" fillId="6" borderId="2" xfId="1" applyFont="1" applyFill="1" applyBorder="1" applyAlignment="1">
      <alignment horizontal="left"/>
    </xf>
    <xf numFmtId="164" fontId="9" fillId="6" borderId="2" xfId="1" applyFont="1" applyFill="1" applyBorder="1" applyAlignment="1">
      <alignment horizontal="left"/>
    </xf>
    <xf numFmtId="164" fontId="9" fillId="0" borderId="2" xfId="1" applyFont="1" applyFill="1" applyBorder="1" applyAlignment="1">
      <alignment horizontal="left"/>
    </xf>
    <xf numFmtId="164" fontId="1" fillId="0" borderId="6" xfId="1" applyFont="1" applyFill="1" applyBorder="1" applyAlignment="1">
      <alignment horizontal="left"/>
    </xf>
    <xf numFmtId="164" fontId="1" fillId="0" borderId="2" xfId="1" applyFont="1" applyFill="1" applyBorder="1" applyAlignment="1">
      <alignment horizontal="left"/>
    </xf>
    <xf numFmtId="164" fontId="1" fillId="6" borderId="6" xfId="1" applyFont="1" applyFill="1" applyBorder="1" applyAlignment="1">
      <alignment horizontal="left"/>
    </xf>
    <xf numFmtId="164" fontId="5" fillId="0" borderId="0" xfId="1" applyFont="1" applyFill="1" applyAlignment="1"/>
    <xf numFmtId="164" fontId="7" fillId="4" borderId="2" xfId="1" applyFont="1" applyFill="1" applyBorder="1" applyAlignment="1"/>
    <xf numFmtId="164" fontId="7" fillId="4" borderId="6" xfId="1" applyFont="1" applyFill="1" applyBorder="1" applyAlignment="1"/>
    <xf numFmtId="164" fontId="1" fillId="0" borderId="9" xfId="1" applyFont="1" applyFill="1" applyBorder="1" applyAlignment="1">
      <alignment horizontal="left"/>
    </xf>
    <xf numFmtId="167" fontId="4" fillId="2" borderId="2" xfId="1" applyNumberFormat="1" applyFont="1" applyFill="1" applyBorder="1" applyAlignment="1">
      <alignment vertical="center"/>
    </xf>
    <xf numFmtId="164" fontId="4" fillId="2" borderId="2" xfId="1" applyFont="1" applyFill="1" applyBorder="1" applyAlignment="1">
      <alignment vertical="center"/>
    </xf>
    <xf numFmtId="164" fontId="4" fillId="3" borderId="2" xfId="1" applyFont="1" applyFill="1" applyBorder="1" applyAlignment="1">
      <alignment vertical="center"/>
    </xf>
    <xf numFmtId="164" fontId="4" fillId="2" borderId="6" xfId="1" applyFont="1" applyFill="1" applyBorder="1" applyAlignment="1">
      <alignment vertical="center"/>
    </xf>
    <xf numFmtId="164" fontId="7" fillId="0" borderId="0" xfId="1" applyFont="1" applyFill="1" applyAlignment="1">
      <alignment vertical="center"/>
    </xf>
    <xf numFmtId="165" fontId="0" fillId="0" borderId="0" xfId="1" applyNumberFormat="1" applyFont="1" applyFill="1" applyAlignment="1"/>
    <xf numFmtId="164" fontId="7" fillId="0" borderId="0" xfId="1" applyFont="1" applyFill="1" applyAlignment="1"/>
    <xf numFmtId="165" fontId="10" fillId="0" borderId="0" xfId="1" applyNumberFormat="1" applyFont="1" applyFill="1" applyAlignment="1"/>
    <xf numFmtId="49" fontId="6" fillId="0" borderId="0" xfId="1" applyNumberFormat="1" applyFont="1" applyFill="1" applyAlignment="1">
      <alignment horizontal="right"/>
    </xf>
    <xf numFmtId="168" fontId="11" fillId="0" borderId="0" xfId="1" applyNumberFormat="1" applyFont="1" applyFill="1" applyAlignment="1"/>
    <xf numFmtId="164" fontId="12" fillId="2" borderId="3" xfId="1" applyFont="1" applyFill="1" applyBorder="1" applyAlignment="1">
      <alignment horizontal="center" vertical="center" wrapText="1"/>
    </xf>
    <xf numFmtId="164" fontId="12" fillId="2" borderId="5" xfId="1" applyFont="1" applyFill="1" applyBorder="1" applyAlignment="1">
      <alignment horizontal="center" vertical="center" wrapText="1"/>
    </xf>
    <xf numFmtId="164" fontId="12" fillId="3" borderId="5" xfId="1" applyFont="1" applyFill="1" applyBorder="1" applyAlignment="1">
      <alignment horizontal="center" vertical="center" wrapText="1"/>
    </xf>
    <xf numFmtId="164" fontId="13" fillId="2" borderId="11" xfId="1" applyFont="1" applyFill="1" applyBorder="1" applyAlignment="1">
      <alignment horizontal="center" wrapText="1"/>
    </xf>
    <xf numFmtId="164" fontId="12" fillId="2" borderId="10" xfId="1" applyFont="1" applyFill="1" applyBorder="1" applyAlignment="1">
      <alignment horizontal="center" wrapText="1"/>
    </xf>
    <xf numFmtId="164" fontId="12" fillId="2" borderId="12" xfId="1" applyFont="1" applyFill="1" applyBorder="1" applyAlignment="1">
      <alignment horizontal="center" wrapText="1"/>
    </xf>
    <xf numFmtId="164" fontId="14" fillId="2" borderId="5" xfId="1" applyFont="1" applyFill="1" applyBorder="1" applyAlignment="1">
      <alignment horizontal="center" vertical="center" wrapText="1"/>
    </xf>
    <xf numFmtId="164" fontId="14" fillId="3" borderId="5" xfId="1" applyFont="1" applyFill="1" applyBorder="1" applyAlignment="1">
      <alignment horizontal="center" vertical="center" wrapText="1"/>
    </xf>
    <xf numFmtId="164" fontId="5" fillId="2" borderId="13" xfId="1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164" fontId="5" fillId="2" borderId="8" xfId="1" applyFont="1" applyFill="1" applyBorder="1" applyAlignment="1">
      <alignment horizontal="center" wrapText="1"/>
    </xf>
    <xf numFmtId="164" fontId="15" fillId="2" borderId="7" xfId="1" applyFont="1" applyFill="1" applyBorder="1" applyAlignment="1">
      <alignment horizontal="center" vertical="center" wrapText="1"/>
    </xf>
    <xf numFmtId="164" fontId="15" fillId="2" borderId="8" xfId="1" applyFont="1" applyFill="1" applyBorder="1" applyAlignment="1">
      <alignment horizontal="center" vertical="center" wrapText="1"/>
    </xf>
    <xf numFmtId="164" fontId="15" fillId="3" borderId="8" xfId="1" applyFont="1" applyFill="1" applyBorder="1" applyAlignment="1">
      <alignment horizontal="center" vertical="center" wrapText="1"/>
    </xf>
    <xf numFmtId="165" fontId="6" fillId="4" borderId="14" xfId="1" applyNumberFormat="1" applyFont="1" applyFill="1" applyBorder="1" applyAlignment="1">
      <alignment horizontal="right" vertical="center" wrapText="1"/>
    </xf>
    <xf numFmtId="166" fontId="6" fillId="4" borderId="14" xfId="1" applyNumberFormat="1" applyFont="1" applyFill="1" applyBorder="1" applyAlignment="1">
      <alignment horizontal="right" vertical="center" wrapText="1"/>
    </xf>
    <xf numFmtId="165" fontId="6" fillId="4" borderId="4" xfId="1" applyNumberFormat="1" applyFont="1" applyFill="1" applyBorder="1" applyAlignment="1">
      <alignment horizontal="right" vertical="center" wrapText="1"/>
    </xf>
    <xf numFmtId="165" fontId="6" fillId="4" borderId="0" xfId="1" applyNumberFormat="1" applyFont="1" applyFill="1" applyAlignment="1">
      <alignment horizontal="right" vertical="center" wrapText="1"/>
    </xf>
    <xf numFmtId="165" fontId="6" fillId="4" borderId="3" xfId="1" applyNumberFormat="1" applyFont="1" applyFill="1" applyBorder="1" applyAlignment="1">
      <alignment horizontal="right" vertical="center" wrapText="1"/>
    </xf>
    <xf numFmtId="164" fontId="16" fillId="6" borderId="11" xfId="1" applyFont="1" applyFill="1" applyBorder="1" applyAlignment="1">
      <alignment horizontal="center" vertical="center" wrapText="1"/>
    </xf>
    <xf numFmtId="164" fontId="17" fillId="0" borderId="11" xfId="1" applyFont="1" applyFill="1" applyBorder="1" applyAlignment="1">
      <alignment horizontal="center" vertical="center" wrapText="1"/>
    </xf>
    <xf numFmtId="164" fontId="17" fillId="0" borderId="11" xfId="1" applyFont="1" applyFill="1" applyBorder="1" applyAlignment="1">
      <alignment horizontal="left" vertical="center" wrapText="1"/>
    </xf>
    <xf numFmtId="165" fontId="17" fillId="0" borderId="11" xfId="1" applyNumberFormat="1" applyFont="1" applyFill="1" applyBorder="1" applyAlignment="1">
      <alignment horizontal="right" vertical="center" wrapText="1"/>
    </xf>
    <xf numFmtId="166" fontId="16" fillId="0" borderId="11" xfId="1" applyNumberFormat="1" applyFont="1" applyFill="1" applyBorder="1" applyAlignment="1">
      <alignment horizontal="right" vertical="center" wrapText="1"/>
    </xf>
    <xf numFmtId="165" fontId="17" fillId="0" borderId="4" xfId="1" applyNumberFormat="1" applyFont="1" applyFill="1" applyBorder="1" applyAlignment="1">
      <alignment horizontal="right" vertical="center" wrapText="1"/>
    </xf>
    <xf numFmtId="165" fontId="17" fillId="0" borderId="10" xfId="1" applyNumberFormat="1" applyFont="1" applyFill="1" applyBorder="1" applyAlignment="1">
      <alignment horizontal="right" vertical="center" wrapText="1"/>
    </xf>
    <xf numFmtId="164" fontId="12" fillId="7" borderId="11" xfId="1" applyFont="1" applyFill="1" applyBorder="1" applyAlignment="1">
      <alignment horizontal="center" vertical="center" wrapText="1"/>
    </xf>
    <xf numFmtId="164" fontId="18" fillId="7" borderId="11" xfId="1" applyFont="1" applyFill="1" applyBorder="1" applyAlignment="1">
      <alignment horizontal="center" vertical="center" wrapText="1"/>
    </xf>
    <xf numFmtId="164" fontId="12" fillId="7" borderId="11" xfId="1" applyFont="1" applyFill="1" applyBorder="1" applyAlignment="1">
      <alignment horizontal="left" vertical="center" wrapText="1"/>
    </xf>
    <xf numFmtId="165" fontId="12" fillId="7" borderId="11" xfId="1" applyNumberFormat="1" applyFont="1" applyFill="1" applyBorder="1" applyAlignment="1">
      <alignment horizontal="right" vertical="center" wrapText="1"/>
    </xf>
    <xf numFmtId="166" fontId="16" fillId="7" borderId="11" xfId="1" applyNumberFormat="1" applyFont="1" applyFill="1" applyBorder="1" applyAlignment="1">
      <alignment horizontal="right" vertical="center" wrapText="1"/>
    </xf>
    <xf numFmtId="165" fontId="12" fillId="7" borderId="4" xfId="1" applyNumberFormat="1" applyFont="1" applyFill="1" applyBorder="1" applyAlignment="1">
      <alignment horizontal="right" vertical="center" wrapText="1"/>
    </xf>
    <xf numFmtId="165" fontId="12" fillId="7" borderId="10" xfId="1" applyNumberFormat="1" applyFont="1" applyFill="1" applyBorder="1" applyAlignment="1">
      <alignment horizontal="right" vertical="center" wrapText="1"/>
    </xf>
    <xf numFmtId="164" fontId="19" fillId="6" borderId="11" xfId="1" applyFont="1" applyFill="1" applyBorder="1" applyAlignment="1">
      <alignment horizontal="center" vertical="center" wrapText="1"/>
    </xf>
    <xf numFmtId="164" fontId="16" fillId="0" borderId="11" xfId="1" applyFont="1" applyFill="1" applyBorder="1" applyAlignment="1">
      <alignment horizontal="center" vertical="center" wrapText="1"/>
    </xf>
    <xf numFmtId="49" fontId="16" fillId="0" borderId="11" xfId="1" applyNumberFormat="1" applyFont="1" applyFill="1" applyBorder="1" applyAlignment="1">
      <alignment horizontal="center" vertical="center" wrapText="1"/>
    </xf>
    <xf numFmtId="164" fontId="16" fillId="0" borderId="11" xfId="1" applyFont="1" applyFill="1" applyBorder="1" applyAlignment="1">
      <alignment horizontal="left" vertical="center" wrapText="1"/>
    </xf>
    <xf numFmtId="166" fontId="16" fillId="0" borderId="4" xfId="1" applyNumberFormat="1" applyFont="1" applyFill="1" applyBorder="1" applyAlignment="1">
      <alignment horizontal="right" vertical="center" wrapText="1"/>
    </xf>
    <xf numFmtId="165" fontId="16" fillId="6" borderId="4" xfId="1" applyNumberFormat="1" applyFont="1" applyFill="1" applyBorder="1" applyAlignment="1">
      <alignment horizontal="right" vertical="center" wrapText="1"/>
    </xf>
    <xf numFmtId="165" fontId="16" fillId="0" borderId="12" xfId="1" applyNumberFormat="1" applyFont="1" applyFill="1" applyBorder="1" applyAlignment="1">
      <alignment horizontal="right" vertical="center" wrapText="1"/>
    </xf>
    <xf numFmtId="165" fontId="16" fillId="0" borderId="10" xfId="1" applyNumberFormat="1" applyFont="1" applyFill="1" applyBorder="1" applyAlignment="1">
      <alignment horizontal="right" vertical="center" wrapText="1"/>
    </xf>
    <xf numFmtId="165" fontId="16" fillId="0" borderId="4" xfId="1" applyNumberFormat="1" applyFont="1" applyFill="1" applyBorder="1" applyAlignment="1">
      <alignment horizontal="right" vertical="center" wrapText="1"/>
    </xf>
    <xf numFmtId="164" fontId="20" fillId="0" borderId="11" xfId="1" applyFont="1" applyFill="1" applyBorder="1" applyAlignment="1">
      <alignment horizontal="left" vertical="center" wrapText="1"/>
    </xf>
    <xf numFmtId="165" fontId="20" fillId="0" borderId="10" xfId="1" applyNumberFormat="1" applyFont="1" applyFill="1" applyBorder="1" applyAlignment="1">
      <alignment horizontal="right" vertical="center" wrapText="1"/>
    </xf>
    <xf numFmtId="165" fontId="20" fillId="0" borderId="2" xfId="1" applyNumberFormat="1" applyFont="1" applyFill="1" applyBorder="1" applyAlignment="1">
      <alignment horizontal="right" vertical="center" wrapText="1"/>
    </xf>
    <xf numFmtId="164" fontId="20" fillId="0" borderId="11" xfId="1" applyFont="1" applyFill="1" applyBorder="1" applyAlignment="1">
      <alignment horizontal="center" vertical="center" wrapText="1"/>
    </xf>
    <xf numFmtId="165" fontId="20" fillId="0" borderId="12" xfId="1" applyNumberFormat="1" applyFont="1" applyFill="1" applyBorder="1" applyAlignment="1">
      <alignment horizontal="right" vertical="center" wrapText="1"/>
    </xf>
    <xf numFmtId="165" fontId="20" fillId="0" borderId="4" xfId="1" applyNumberFormat="1" applyFont="1" applyFill="1" applyBorder="1" applyAlignment="1">
      <alignment horizontal="right" vertical="center" wrapText="1"/>
    </xf>
    <xf numFmtId="166" fontId="12" fillId="7" borderId="4" xfId="1" applyNumberFormat="1" applyFont="1" applyFill="1" applyBorder="1" applyAlignment="1">
      <alignment horizontal="right" vertical="center" wrapText="1"/>
    </xf>
    <xf numFmtId="165" fontId="12" fillId="7" borderId="12" xfId="1" applyNumberFormat="1" applyFont="1" applyFill="1" applyBorder="1" applyAlignment="1">
      <alignment horizontal="right" vertical="center" wrapText="1"/>
    </xf>
    <xf numFmtId="49" fontId="20" fillId="0" borderId="11" xfId="1" applyNumberFormat="1" applyFont="1" applyFill="1" applyBorder="1" applyAlignment="1">
      <alignment horizontal="center" vertical="center" wrapText="1"/>
    </xf>
    <xf numFmtId="167" fontId="16" fillId="0" borderId="4" xfId="1" applyNumberFormat="1" applyFont="1" applyFill="1" applyBorder="1" applyAlignment="1">
      <alignment horizontal="right" vertical="center" wrapText="1"/>
    </xf>
    <xf numFmtId="167" fontId="16" fillId="0" borderId="2" xfId="1" applyNumberFormat="1" applyFont="1" applyFill="1" applyBorder="1" applyAlignment="1">
      <alignment horizontal="right" vertical="center" wrapText="1"/>
    </xf>
    <xf numFmtId="165" fontId="16" fillId="0" borderId="6" xfId="1" applyNumberFormat="1" applyFont="1" applyFill="1" applyBorder="1" applyAlignment="1">
      <alignment horizontal="right" vertical="center" wrapText="1"/>
    </xf>
    <xf numFmtId="164" fontId="19" fillId="6" borderId="4" xfId="1" applyFont="1" applyFill="1" applyBorder="1" applyAlignment="1">
      <alignment horizontal="center" vertical="center" wrapText="1"/>
    </xf>
    <xf numFmtId="168" fontId="19" fillId="6" borderId="4" xfId="1" applyNumberFormat="1" applyFont="1" applyFill="1" applyBorder="1" applyAlignment="1">
      <alignment horizontal="center" vertical="center" wrapText="1"/>
    </xf>
    <xf numFmtId="165" fontId="16" fillId="0" borderId="2" xfId="1" applyNumberFormat="1" applyFont="1" applyFill="1" applyBorder="1" applyAlignment="1">
      <alignment horizontal="right" vertical="center" wrapText="1"/>
    </xf>
    <xf numFmtId="49" fontId="21" fillId="7" borderId="11" xfId="1" applyNumberFormat="1" applyFont="1" applyFill="1" applyBorder="1" applyAlignment="1">
      <alignment horizontal="center" vertical="center" wrapText="1"/>
    </xf>
    <xf numFmtId="49" fontId="16" fillId="6" borderId="11" xfId="1" applyNumberFormat="1" applyFont="1" applyFill="1" applyBorder="1" applyAlignment="1">
      <alignment horizontal="center" vertical="center" wrapText="1"/>
    </xf>
    <xf numFmtId="166" fontId="16" fillId="6" borderId="2" xfId="1" applyNumberFormat="1" applyFont="1" applyFill="1" applyBorder="1" applyAlignment="1">
      <alignment horizontal="right" vertical="center" wrapText="1"/>
    </xf>
    <xf numFmtId="165" fontId="16" fillId="6" borderId="12" xfId="1" applyNumberFormat="1" applyFont="1" applyFill="1" applyBorder="1" applyAlignment="1">
      <alignment horizontal="right" vertical="center" wrapText="1"/>
    </xf>
    <xf numFmtId="165" fontId="16" fillId="6" borderId="10" xfId="1" applyNumberFormat="1" applyFont="1" applyFill="1" applyBorder="1" applyAlignment="1">
      <alignment horizontal="right" vertical="center" wrapText="1"/>
    </xf>
    <xf numFmtId="168" fontId="19" fillId="6" borderId="2" xfId="1" applyNumberFormat="1" applyFont="1" applyFill="1" applyBorder="1" applyAlignment="1">
      <alignment horizontal="center" vertical="center" wrapText="1"/>
    </xf>
    <xf numFmtId="165" fontId="6" fillId="4" borderId="11" xfId="1" applyNumberFormat="1" applyFont="1" applyFill="1" applyBorder="1" applyAlignment="1">
      <alignment horizontal="right" vertical="center" wrapText="1"/>
    </xf>
    <xf numFmtId="165" fontId="6" fillId="4" borderId="12" xfId="1" applyNumberFormat="1" applyFont="1" applyFill="1" applyBorder="1" applyAlignment="1">
      <alignment horizontal="right" vertical="center" wrapText="1"/>
    </xf>
    <xf numFmtId="165" fontId="23" fillId="4" borderId="12" xfId="1" applyNumberFormat="1" applyFont="1" applyFill="1" applyBorder="1" applyAlignment="1">
      <alignment horizontal="right" vertical="center" wrapText="1"/>
    </xf>
    <xf numFmtId="165" fontId="23" fillId="4" borderId="10" xfId="1" applyNumberFormat="1" applyFont="1" applyFill="1" applyBorder="1" applyAlignment="1">
      <alignment horizontal="right" vertical="center" wrapText="1"/>
    </xf>
    <xf numFmtId="165" fontId="23" fillId="4" borderId="4" xfId="1" applyNumberFormat="1" applyFont="1" applyFill="1" applyBorder="1" applyAlignment="1">
      <alignment horizontal="right" vertical="center" wrapText="1"/>
    </xf>
    <xf numFmtId="164" fontId="20" fillId="6" borderId="4" xfId="1" applyFont="1" applyFill="1" applyBorder="1" applyAlignment="1">
      <alignment horizontal="center" vertical="center" wrapText="1"/>
    </xf>
    <xf numFmtId="165" fontId="25" fillId="8" borderId="9" xfId="1" applyNumberFormat="1" applyFont="1" applyFill="1" applyBorder="1" applyAlignment="1">
      <alignment horizontal="right" vertical="center" wrapText="1"/>
    </xf>
    <xf numFmtId="165" fontId="25" fillId="8" borderId="2" xfId="1" applyNumberFormat="1" applyFont="1" applyFill="1" applyBorder="1" applyAlignment="1">
      <alignment horizontal="right" vertical="center" wrapText="1"/>
    </xf>
    <xf numFmtId="165" fontId="26" fillId="8" borderId="15" xfId="1" applyNumberFormat="1" applyFont="1" applyFill="1" applyBorder="1" applyAlignment="1">
      <alignment horizontal="right" vertical="center" wrapText="1"/>
    </xf>
    <xf numFmtId="165" fontId="26" fillId="8" borderId="2" xfId="1" applyNumberFormat="1" applyFont="1" applyFill="1" applyBorder="1" applyAlignment="1">
      <alignment horizontal="right" vertical="center" wrapText="1"/>
    </xf>
    <xf numFmtId="164" fontId="27" fillId="0" borderId="0" xfId="1" applyFont="1" applyFill="1" applyAlignment="1"/>
    <xf numFmtId="165" fontId="28" fillId="0" borderId="0" xfId="1" applyNumberFormat="1" applyFont="1" applyFill="1" applyAlignment="1"/>
    <xf numFmtId="164" fontId="29" fillId="0" borderId="0" xfId="1" applyFont="1" applyFill="1" applyAlignment="1">
      <alignment horizontal="left" vertical="top" wrapText="1"/>
    </xf>
    <xf numFmtId="164" fontId="30" fillId="0" borderId="0" xfId="1" applyFont="1" applyFill="1" applyAlignment="1">
      <alignment horizontal="right" vertical="center" wrapText="1"/>
    </xf>
    <xf numFmtId="164" fontId="12" fillId="0" borderId="18" xfId="1" applyFont="1" applyFill="1" applyBorder="1" applyAlignment="1">
      <alignment horizontal="center" vertical="center" wrapText="1"/>
    </xf>
    <xf numFmtId="164" fontId="12" fillId="0" borderId="8" xfId="1" applyFont="1" applyFill="1" applyBorder="1" applyAlignment="1">
      <alignment horizontal="center" vertical="center" wrapText="1"/>
    </xf>
    <xf numFmtId="164" fontId="31" fillId="0" borderId="19" xfId="1" applyFont="1" applyFill="1" applyBorder="1" applyAlignment="1">
      <alignment horizontal="left" vertical="center" wrapText="1"/>
    </xf>
    <xf numFmtId="164" fontId="31" fillId="0" borderId="20" xfId="1" applyFont="1" applyFill="1" applyBorder="1" applyAlignment="1">
      <alignment horizontal="right" vertical="center" wrapText="1"/>
    </xf>
    <xf numFmtId="164" fontId="31" fillId="0" borderId="21" xfId="1" applyFont="1" applyFill="1" applyBorder="1" applyAlignment="1">
      <alignment horizontal="right" vertical="center" wrapText="1"/>
    </xf>
    <xf numFmtId="164" fontId="31" fillId="0" borderId="22" xfId="1" applyFont="1" applyFill="1" applyBorder="1" applyAlignment="1">
      <alignment horizontal="right" vertical="center" wrapText="1"/>
    </xf>
    <xf numFmtId="164" fontId="15" fillId="0" borderId="19" xfId="1" applyFont="1" applyFill="1" applyBorder="1" applyAlignment="1">
      <alignment horizontal="left" vertical="center" wrapText="1"/>
    </xf>
    <xf numFmtId="164" fontId="15" fillId="0" borderId="20" xfId="1" applyFont="1" applyFill="1" applyBorder="1" applyAlignment="1">
      <alignment horizontal="right" vertical="center" wrapText="1"/>
    </xf>
    <xf numFmtId="164" fontId="15" fillId="0" borderId="21" xfId="1" applyFont="1" applyFill="1" applyBorder="1" applyAlignment="1">
      <alignment horizontal="right" vertical="center" wrapText="1"/>
    </xf>
    <xf numFmtId="164" fontId="29" fillId="0" borderId="19" xfId="1" applyFont="1" applyFill="1" applyBorder="1" applyAlignment="1">
      <alignment horizontal="left" vertical="top" wrapText="1"/>
    </xf>
    <xf numFmtId="164" fontId="29" fillId="0" borderId="20" xfId="1" applyFont="1" applyFill="1" applyBorder="1" applyAlignment="1">
      <alignment horizontal="right" vertical="center" wrapText="1"/>
    </xf>
    <xf numFmtId="164" fontId="16" fillId="0" borderId="21" xfId="1" applyFont="1" applyFill="1" applyBorder="1" applyAlignment="1">
      <alignment horizontal="right" vertical="center" wrapText="1"/>
    </xf>
    <xf numFmtId="164" fontId="15" fillId="0" borderId="5" xfId="1" applyFont="1" applyFill="1" applyBorder="1" applyAlignment="1">
      <alignment horizontal="right" vertical="center" wrapText="1"/>
    </xf>
    <xf numFmtId="164" fontId="29" fillId="0" borderId="0" xfId="1" applyFont="1" applyFill="1" applyAlignment="1">
      <alignment horizontal="right" vertical="center" wrapText="1"/>
    </xf>
    <xf numFmtId="164" fontId="16" fillId="0" borderId="0" xfId="1" applyFont="1" applyFill="1" applyAlignment="1">
      <alignment horizontal="right" vertical="center" wrapText="1"/>
    </xf>
    <xf numFmtId="164" fontId="31" fillId="0" borderId="23" xfId="1" applyFont="1" applyFill="1" applyBorder="1" applyAlignment="1">
      <alignment horizontal="left" vertical="center" wrapText="1"/>
    </xf>
    <xf numFmtId="164" fontId="31" fillId="0" borderId="0" xfId="1" applyFont="1" applyFill="1" applyAlignment="1">
      <alignment horizontal="right" vertical="center" wrapText="1"/>
    </xf>
    <xf numFmtId="164" fontId="15" fillId="0" borderId="23" xfId="1" applyFont="1" applyFill="1" applyBorder="1" applyAlignment="1">
      <alignment horizontal="left" vertical="center" wrapText="1"/>
    </xf>
    <xf numFmtId="164" fontId="29" fillId="0" borderId="23" xfId="1" applyFont="1" applyFill="1" applyBorder="1" applyAlignment="1">
      <alignment horizontal="left" vertical="top" wrapText="1"/>
    </xf>
    <xf numFmtId="164" fontId="33" fillId="2" borderId="11" xfId="1" applyFont="1" applyFill="1" applyBorder="1" applyAlignment="1">
      <alignment horizontal="center" vertical="center" wrapText="1"/>
    </xf>
    <xf numFmtId="164" fontId="33" fillId="2" borderId="2" xfId="1" applyFont="1" applyFill="1" applyBorder="1" applyAlignment="1">
      <alignment horizontal="center" vertical="center" wrapText="1"/>
    </xf>
    <xf numFmtId="164" fontId="33" fillId="2" borderId="6" xfId="1" applyFont="1" applyFill="1" applyBorder="1" applyAlignment="1">
      <alignment horizontal="center" vertical="center" wrapText="1"/>
    </xf>
    <xf numFmtId="164" fontId="33" fillId="2" borderId="7" xfId="1" applyFont="1" applyFill="1" applyBorder="1" applyAlignment="1">
      <alignment horizontal="center" vertical="center" wrapText="1"/>
    </xf>
    <xf numFmtId="164" fontId="33" fillId="2" borderId="8" xfId="1" applyFont="1" applyFill="1" applyBorder="1" applyAlignment="1">
      <alignment horizontal="center" vertical="center" wrapText="1"/>
    </xf>
    <xf numFmtId="164" fontId="31" fillId="9" borderId="9" xfId="1" applyFont="1" applyFill="1" applyBorder="1" applyAlignment="1">
      <alignment horizontal="center" wrapText="1"/>
    </xf>
    <xf numFmtId="164" fontId="31" fillId="9" borderId="14" xfId="1" applyFont="1" applyFill="1" applyBorder="1" applyAlignment="1">
      <alignment horizontal="center"/>
    </xf>
    <xf numFmtId="164" fontId="31" fillId="9" borderId="11" xfId="1" applyFont="1" applyFill="1" applyBorder="1" applyAlignment="1">
      <alignment horizontal="center"/>
    </xf>
    <xf numFmtId="164" fontId="31" fillId="0" borderId="14" xfId="1" applyFont="1" applyFill="1" applyBorder="1" applyAlignment="1">
      <alignment horizontal="center"/>
    </xf>
    <xf numFmtId="164" fontId="0" fillId="0" borderId="0" xfId="1" applyFont="1" applyFill="1" applyAlignment="1"/>
    <xf numFmtId="164" fontId="1" fillId="10" borderId="2" xfId="1" applyFont="1" applyFill="1" applyBorder="1" applyAlignment="1"/>
    <xf numFmtId="165" fontId="20" fillId="10" borderId="4" xfId="1" applyNumberFormat="1" applyFont="1" applyFill="1" applyBorder="1" applyAlignment="1">
      <alignment horizontal="right" vertical="center" wrapText="1"/>
    </xf>
    <xf numFmtId="165" fontId="20" fillId="11" borderId="4" xfId="1" applyNumberFormat="1" applyFont="1" applyFill="1" applyBorder="1" applyAlignment="1">
      <alignment horizontal="right" vertical="center" wrapText="1"/>
    </xf>
    <xf numFmtId="165" fontId="16" fillId="10" borderId="12" xfId="1" applyNumberFormat="1" applyFont="1" applyFill="1" applyBorder="1" applyAlignment="1">
      <alignment horizontal="right" vertical="center" wrapText="1"/>
    </xf>
    <xf numFmtId="165" fontId="20" fillId="10" borderId="12" xfId="1" applyNumberFormat="1" applyFont="1" applyFill="1" applyBorder="1" applyAlignment="1">
      <alignment horizontal="right" vertical="center" wrapText="1"/>
    </xf>
    <xf numFmtId="165" fontId="16" fillId="10" borderId="4" xfId="1" applyNumberFormat="1" applyFont="1" applyFill="1" applyBorder="1" applyAlignment="1">
      <alignment horizontal="right" vertical="center" wrapText="1"/>
    </xf>
    <xf numFmtId="164" fontId="34" fillId="0" borderId="2" xfId="1" applyFont="1" applyFill="1" applyBorder="1" applyAlignment="1"/>
    <xf numFmtId="164" fontId="33" fillId="2" borderId="10" xfId="1" applyFont="1" applyFill="1" applyBorder="1" applyAlignment="1">
      <alignment horizontal="center" vertical="center" wrapText="1"/>
    </xf>
    <xf numFmtId="164" fontId="33" fillId="2" borderId="9" xfId="1" applyFont="1" applyFill="1" applyBorder="1" applyAlignment="1">
      <alignment horizontal="center" vertical="center" wrapText="1"/>
    </xf>
    <xf numFmtId="164" fontId="33" fillId="2" borderId="15" xfId="1" applyFont="1" applyFill="1" applyBorder="1" applyAlignment="1">
      <alignment horizontal="center" vertical="center" wrapText="1"/>
    </xf>
    <xf numFmtId="164" fontId="1" fillId="0" borderId="26" xfId="1" applyFont="1" applyFill="1" applyBorder="1" applyAlignment="1"/>
    <xf numFmtId="164" fontId="1" fillId="0" borderId="0" xfId="1" applyFont="1" applyFill="1" applyBorder="1" applyAlignment="1"/>
    <xf numFmtId="164" fontId="1" fillId="0" borderId="27" xfId="1" applyFont="1" applyFill="1" applyBorder="1" applyAlignment="1"/>
    <xf numFmtId="164" fontId="1" fillId="0" borderId="30" xfId="1" applyFont="1" applyFill="1" applyBorder="1" applyAlignment="1"/>
    <xf numFmtId="164" fontId="12" fillId="4" borderId="24" xfId="1" applyFont="1" applyFill="1" applyBorder="1" applyAlignment="1"/>
    <xf numFmtId="164" fontId="12" fillId="6" borderId="25" xfId="1" applyFont="1" applyFill="1" applyBorder="1" applyAlignment="1">
      <alignment vertical="center"/>
    </xf>
    <xf numFmtId="164" fontId="16" fillId="6" borderId="31" xfId="1" applyFont="1" applyFill="1" applyBorder="1" applyAlignment="1">
      <alignment vertical="center"/>
    </xf>
    <xf numFmtId="164" fontId="12" fillId="4" borderId="24" xfId="1" applyFont="1" applyFill="1" applyBorder="1" applyAlignment="1">
      <alignment vertical="center"/>
    </xf>
    <xf numFmtId="164" fontId="16" fillId="0" borderId="31" xfId="1" applyFont="1" applyFill="1" applyBorder="1" applyAlignment="1">
      <alignment vertical="center"/>
    </xf>
    <xf numFmtId="164" fontId="1" fillId="0" borderId="32" xfId="1" applyFont="1" applyFill="1" applyBorder="1" applyAlignment="1"/>
    <xf numFmtId="164" fontId="31" fillId="9" borderId="33" xfId="1" applyFont="1" applyFill="1" applyBorder="1" applyAlignment="1">
      <alignment horizontal="center"/>
    </xf>
    <xf numFmtId="164" fontId="12" fillId="8" borderId="34" xfId="1" applyFont="1" applyFill="1" applyBorder="1" applyAlignment="1">
      <alignment vertical="center"/>
    </xf>
    <xf numFmtId="164" fontId="6" fillId="5" borderId="4" xfId="1" applyFont="1" applyFill="1" applyBorder="1" applyAlignment="1"/>
    <xf numFmtId="0" fontId="35" fillId="0" borderId="37" xfId="0" applyFont="1" applyBorder="1"/>
    <xf numFmtId="164" fontId="35" fillId="0" borderId="37" xfId="1" applyFont="1" applyFill="1" applyBorder="1" applyAlignment="1"/>
    <xf numFmtId="164" fontId="35" fillId="0" borderId="40" xfId="1" applyFont="1" applyFill="1" applyBorder="1" applyAlignment="1"/>
    <xf numFmtId="164" fontId="1" fillId="6" borderId="39" xfId="1" applyFont="1" applyFill="1" applyBorder="1" applyAlignment="1"/>
    <xf numFmtId="165" fontId="12" fillId="19" borderId="4" xfId="1" applyNumberFormat="1" applyFont="1" applyFill="1" applyBorder="1" applyAlignment="1">
      <alignment horizontal="right" vertical="center" wrapText="1"/>
    </xf>
    <xf numFmtId="165" fontId="37" fillId="19" borderId="4" xfId="1" applyNumberFormat="1" applyFont="1" applyFill="1" applyBorder="1" applyAlignment="1">
      <alignment horizontal="right" vertical="center" wrapText="1"/>
    </xf>
    <xf numFmtId="165" fontId="12" fillId="19" borderId="12" xfId="1" applyNumberFormat="1" applyFont="1" applyFill="1" applyBorder="1" applyAlignment="1">
      <alignment horizontal="right" vertical="center" wrapText="1"/>
    </xf>
    <xf numFmtId="165" fontId="37" fillId="19" borderId="12" xfId="1" applyNumberFormat="1" applyFont="1" applyFill="1" applyBorder="1" applyAlignment="1">
      <alignment horizontal="right" vertical="center" wrapText="1"/>
    </xf>
    <xf numFmtId="165" fontId="37" fillId="20" borderId="4" xfId="1" applyNumberFormat="1" applyFont="1" applyFill="1" applyBorder="1" applyAlignment="1">
      <alignment horizontal="right" vertical="center" wrapText="1"/>
    </xf>
    <xf numFmtId="165" fontId="38" fillId="3" borderId="2" xfId="1" applyNumberFormat="1" applyFont="1" applyFill="1" applyBorder="1" applyAlignment="1">
      <alignment horizontal="right" vertical="center" wrapText="1"/>
    </xf>
    <xf numFmtId="164" fontId="5" fillId="19" borderId="7" xfId="1" applyFont="1" applyFill="1" applyBorder="1" applyAlignment="1"/>
    <xf numFmtId="164" fontId="5" fillId="19" borderId="2" xfId="1" applyFont="1" applyFill="1" applyBorder="1" applyAlignment="1"/>
    <xf numFmtId="164" fontId="5" fillId="19" borderId="3" xfId="1" applyFont="1" applyFill="1" applyBorder="1" applyAlignment="1"/>
    <xf numFmtId="164" fontId="5" fillId="19" borderId="4" xfId="1" applyFont="1" applyFill="1" applyBorder="1" applyAlignment="1"/>
    <xf numFmtId="164" fontId="5" fillId="10" borderId="2" xfId="1" applyFont="1" applyFill="1" applyBorder="1" applyAlignment="1"/>
    <xf numFmtId="164" fontId="5" fillId="10" borderId="7" xfId="1" applyFont="1" applyFill="1" applyBorder="1" applyAlignment="1"/>
    <xf numFmtId="2" fontId="7" fillId="4" borderId="38" xfId="1" applyNumberFormat="1" applyFont="1" applyFill="1" applyBorder="1" applyAlignment="1"/>
    <xf numFmtId="166" fontId="39" fillId="0" borderId="4" xfId="1" applyNumberFormat="1" applyFont="1" applyFill="1" applyBorder="1" applyAlignment="1">
      <alignment horizontal="right" vertical="center" wrapText="1"/>
    </xf>
    <xf numFmtId="167" fontId="39" fillId="0" borderId="4" xfId="1" applyNumberFormat="1" applyFont="1" applyFill="1" applyBorder="1" applyAlignment="1">
      <alignment horizontal="right" vertical="center" wrapText="1"/>
    </xf>
    <xf numFmtId="167" fontId="39" fillId="0" borderId="2" xfId="1" applyNumberFormat="1" applyFont="1" applyFill="1" applyBorder="1" applyAlignment="1">
      <alignment horizontal="right" vertical="center" wrapText="1"/>
    </xf>
    <xf numFmtId="165" fontId="39" fillId="0" borderId="4" xfId="1" applyNumberFormat="1" applyFont="1" applyFill="1" applyBorder="1" applyAlignment="1">
      <alignment horizontal="right" vertical="center" wrapText="1"/>
    </xf>
    <xf numFmtId="165" fontId="40" fillId="19" borderId="4" xfId="1" applyNumberFormat="1" applyFont="1" applyFill="1" applyBorder="1" applyAlignment="1">
      <alignment horizontal="right" vertical="center" wrapText="1"/>
    </xf>
    <xf numFmtId="165" fontId="40" fillId="19" borderId="6" xfId="1" applyNumberFormat="1" applyFont="1" applyFill="1" applyBorder="1" applyAlignment="1">
      <alignment horizontal="right" vertical="center" wrapText="1"/>
    </xf>
    <xf numFmtId="165" fontId="40" fillId="19" borderId="12" xfId="1" applyNumberFormat="1" applyFont="1" applyFill="1" applyBorder="1" applyAlignment="1">
      <alignment horizontal="right" vertical="center" wrapText="1"/>
    </xf>
    <xf numFmtId="164" fontId="41" fillId="21" borderId="2" xfId="1" applyFont="1" applyFill="1" applyBorder="1" applyAlignment="1"/>
    <xf numFmtId="164" fontId="41" fillId="22" borderId="2" xfId="1" applyFont="1" applyFill="1" applyBorder="1" applyAlignment="1"/>
    <xf numFmtId="164" fontId="41" fillId="23" borderId="2" xfId="1" applyFont="1" applyFill="1" applyBorder="1" applyAlignment="1"/>
    <xf numFmtId="164" fontId="41" fillId="21" borderId="6" xfId="1" applyFont="1" applyFill="1" applyBorder="1" applyAlignment="1"/>
    <xf numFmtId="164" fontId="5" fillId="19" borderId="41" xfId="1" applyFont="1" applyFill="1" applyBorder="1" applyAlignment="1"/>
    <xf numFmtId="164" fontId="1" fillId="0" borderId="41" xfId="1" applyFont="1" applyFill="1" applyBorder="1" applyAlignment="1"/>
    <xf numFmtId="164" fontId="5" fillId="10" borderId="3" xfId="1" applyFont="1" applyFill="1" applyBorder="1" applyAlignment="1"/>
    <xf numFmtId="165" fontId="39" fillId="10" borderId="4" xfId="1" applyNumberFormat="1" applyFont="1" applyFill="1" applyBorder="1" applyAlignment="1">
      <alignment horizontal="right" vertical="center" wrapText="1"/>
    </xf>
    <xf numFmtId="165" fontId="39" fillId="10" borderId="6" xfId="1" applyNumberFormat="1" applyFont="1" applyFill="1" applyBorder="1" applyAlignment="1">
      <alignment horizontal="right" vertical="center" wrapText="1"/>
    </xf>
    <xf numFmtId="165" fontId="39" fillId="10" borderId="12" xfId="1" applyNumberFormat="1" applyFont="1" applyFill="1" applyBorder="1" applyAlignment="1">
      <alignment horizontal="right" vertical="center" wrapText="1"/>
    </xf>
    <xf numFmtId="164" fontId="6" fillId="24" borderId="2" xfId="1" applyFont="1" applyFill="1" applyBorder="1" applyAlignment="1"/>
    <xf numFmtId="164" fontId="1" fillId="11" borderId="2" xfId="1" applyFont="1" applyFill="1" applyBorder="1" applyAlignment="1"/>
    <xf numFmtId="164" fontId="5" fillId="10" borderId="41" xfId="1" applyFont="1" applyFill="1" applyBorder="1" applyAlignment="1"/>
    <xf numFmtId="164" fontId="5" fillId="10" borderId="4" xfId="1" applyFont="1" applyFill="1" applyBorder="1" applyAlignme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4" fontId="5" fillId="24" borderId="15" xfId="1" applyFont="1" applyFill="1" applyBorder="1" applyAlignment="1"/>
    <xf numFmtId="164" fontId="5" fillId="24" borderId="6" xfId="1" applyFont="1" applyFill="1" applyBorder="1" applyAlignment="1"/>
    <xf numFmtId="164" fontId="1" fillId="0" borderId="5" xfId="1" applyFont="1" applyFill="1" applyBorder="1" applyAlignment="1"/>
    <xf numFmtId="164" fontId="35" fillId="25" borderId="2" xfId="1" applyFont="1" applyFill="1" applyBorder="1" applyAlignment="1"/>
    <xf numFmtId="164" fontId="35" fillId="25" borderId="6" xfId="1" applyFont="1" applyFill="1" applyBorder="1" applyAlignment="1"/>
    <xf numFmtId="164" fontId="35" fillId="25" borderId="2" xfId="1" applyFont="1" applyFill="1" applyBorder="1" applyAlignment="1">
      <alignment horizontal="left"/>
    </xf>
    <xf numFmtId="164" fontId="35" fillId="26" borderId="2" xfId="1" applyFont="1" applyFill="1" applyBorder="1" applyAlignment="1"/>
    <xf numFmtId="164" fontId="1" fillId="19" borderId="2" xfId="1" applyFont="1" applyFill="1" applyBorder="1" applyAlignment="1"/>
    <xf numFmtId="164" fontId="42" fillId="0" borderId="0" xfId="1" applyFont="1" applyFill="1" applyAlignment="1"/>
    <xf numFmtId="164" fontId="43" fillId="0" borderId="0" xfId="1" applyFont="1" applyFill="1" applyAlignment="1"/>
    <xf numFmtId="164" fontId="44" fillId="19" borderId="2" xfId="1" applyFont="1" applyFill="1" applyBorder="1" applyAlignment="1"/>
    <xf numFmtId="3" fontId="16" fillId="6" borderId="24" xfId="1" applyNumberFormat="1" applyFont="1" applyFill="1" applyBorder="1" applyAlignment="1">
      <alignment horizontal="right" vertical="center"/>
    </xf>
    <xf numFmtId="3" fontId="16" fillId="6" borderId="7" xfId="1" applyNumberFormat="1" applyFont="1" applyFill="1" applyBorder="1" applyAlignment="1">
      <alignment horizontal="right" vertical="center"/>
    </xf>
    <xf numFmtId="3" fontId="12" fillId="4" borderId="2" xfId="1" applyNumberFormat="1" applyFont="1" applyFill="1" applyBorder="1" applyAlignment="1">
      <alignment horizontal="right"/>
    </xf>
    <xf numFmtId="3" fontId="12" fillId="4" borderId="6" xfId="1" applyNumberFormat="1" applyFont="1" applyFill="1" applyBorder="1" applyAlignment="1">
      <alignment horizontal="right"/>
    </xf>
    <xf numFmtId="3" fontId="12" fillId="3" borderId="24" xfId="1" applyNumberFormat="1" applyFont="1" applyFill="1" applyBorder="1" applyAlignment="1">
      <alignment horizontal="right"/>
    </xf>
    <xf numFmtId="3" fontId="16" fillId="6" borderId="8" xfId="1" applyNumberFormat="1" applyFont="1" applyFill="1" applyBorder="1" applyAlignment="1">
      <alignment horizontal="right" vertical="center"/>
    </xf>
    <xf numFmtId="3" fontId="16" fillId="6" borderId="25" xfId="1" applyNumberFormat="1" applyFont="1" applyFill="1" applyBorder="1" applyAlignment="1">
      <alignment horizontal="right" vertical="center"/>
    </xf>
    <xf numFmtId="3" fontId="16" fillId="6" borderId="2" xfId="1" applyNumberFormat="1" applyFont="1" applyFill="1" applyBorder="1" applyAlignment="1">
      <alignment horizontal="right" vertical="center"/>
    </xf>
    <xf numFmtId="3" fontId="12" fillId="4" borderId="6" xfId="1" applyNumberFormat="1" applyFont="1" applyFill="1" applyBorder="1" applyAlignment="1">
      <alignment horizontal="right" vertical="center"/>
    </xf>
    <xf numFmtId="3" fontId="12" fillId="4" borderId="2" xfId="1" applyNumberFormat="1" applyFont="1" applyFill="1" applyBorder="1" applyAlignment="1">
      <alignment horizontal="right" vertical="center"/>
    </xf>
    <xf numFmtId="3" fontId="12" fillId="3" borderId="24" xfId="1" applyNumberFormat="1" applyFont="1" applyFill="1" applyBorder="1" applyAlignment="1">
      <alignment horizontal="right" vertical="center"/>
    </xf>
    <xf numFmtId="3" fontId="16" fillId="0" borderId="5" xfId="1" applyNumberFormat="1" applyFont="1" applyFill="1" applyBorder="1" applyAlignment="1">
      <alignment horizontal="right" vertical="center"/>
    </xf>
    <xf numFmtId="3" fontId="16" fillId="0" borderId="7" xfId="1" applyNumberFormat="1" applyFont="1" applyFill="1" applyBorder="1" applyAlignment="1">
      <alignment horizontal="right" vertical="center"/>
    </xf>
    <xf numFmtId="3" fontId="16" fillId="0" borderId="24" xfId="1" applyNumberFormat="1" applyFont="1" applyFill="1" applyBorder="1" applyAlignment="1">
      <alignment horizontal="right" vertical="center"/>
    </xf>
    <xf numFmtId="3" fontId="12" fillId="8" borderId="35" xfId="1" applyNumberFormat="1" applyFont="1" applyFill="1" applyBorder="1" applyAlignment="1">
      <alignment horizontal="right" vertical="center"/>
    </xf>
    <xf numFmtId="3" fontId="12" fillId="8" borderId="36" xfId="1" applyNumberFormat="1" applyFont="1" applyFill="1" applyBorder="1" applyAlignment="1">
      <alignment horizontal="right" vertical="center"/>
    </xf>
    <xf numFmtId="3" fontId="12" fillId="12" borderId="34" xfId="1" applyNumberFormat="1" applyFont="1" applyFill="1" applyBorder="1" applyAlignment="1">
      <alignment horizontal="right" vertical="center"/>
    </xf>
    <xf numFmtId="3" fontId="12" fillId="14" borderId="24" xfId="1" applyNumberFormat="1" applyFont="1" applyFill="1" applyBorder="1" applyAlignment="1">
      <alignment horizontal="right"/>
    </xf>
    <xf numFmtId="3" fontId="12" fillId="4" borderId="2" xfId="1" applyNumberFormat="1" applyFont="1" applyFill="1" applyBorder="1" applyAlignment="1"/>
    <xf numFmtId="3" fontId="12" fillId="4" borderId="6" xfId="1" applyNumberFormat="1" applyFont="1" applyFill="1" applyBorder="1" applyAlignment="1"/>
    <xf numFmtId="3" fontId="12" fillId="14" borderId="24" xfId="1" applyNumberFormat="1" applyFont="1" applyFill="1" applyBorder="1" applyAlignment="1"/>
    <xf numFmtId="3" fontId="16" fillId="15" borderId="25" xfId="1" applyNumberFormat="1" applyFont="1" applyFill="1" applyBorder="1" applyAlignment="1">
      <alignment horizontal="right" vertical="center"/>
    </xf>
    <xf numFmtId="3" fontId="16" fillId="6" borderId="7" xfId="1" applyNumberFormat="1" applyFont="1" applyFill="1" applyBorder="1" applyAlignment="1">
      <alignment vertical="center"/>
    </xf>
    <xf numFmtId="3" fontId="16" fillId="6" borderId="8" xfId="1" applyNumberFormat="1" applyFont="1" applyFill="1" applyBorder="1" applyAlignment="1">
      <alignment vertical="center"/>
    </xf>
    <xf numFmtId="3" fontId="16" fillId="15" borderId="25" xfId="1" applyNumberFormat="1" applyFont="1" applyFill="1" applyBorder="1" applyAlignment="1">
      <alignment vertical="center"/>
    </xf>
    <xf numFmtId="3" fontId="16" fillId="6" borderId="6" xfId="1" applyNumberFormat="1" applyFont="1" applyFill="1" applyBorder="1" applyAlignment="1">
      <alignment horizontal="right" vertical="center"/>
    </xf>
    <xf numFmtId="3" fontId="16" fillId="15" borderId="24" xfId="1" applyNumberFormat="1" applyFont="1" applyFill="1" applyBorder="1" applyAlignment="1">
      <alignment horizontal="right" vertical="center"/>
    </xf>
    <xf numFmtId="3" fontId="1" fillId="6" borderId="2" xfId="1" applyNumberFormat="1" applyFont="1" applyFill="1" applyBorder="1" applyAlignment="1">
      <alignment vertical="center"/>
    </xf>
    <xf numFmtId="3" fontId="1" fillId="6" borderId="6" xfId="1" applyNumberFormat="1" applyFont="1" applyFill="1" applyBorder="1" applyAlignment="1">
      <alignment vertical="center"/>
    </xf>
    <xf numFmtId="3" fontId="1" fillId="16" borderId="24" xfId="1" applyNumberFormat="1" applyFont="1" applyFill="1" applyBorder="1" applyAlignment="1">
      <alignment vertical="center"/>
    </xf>
    <xf numFmtId="3" fontId="12" fillId="14" borderId="24" xfId="1" applyNumberFormat="1" applyFont="1" applyFill="1" applyBorder="1" applyAlignment="1">
      <alignment horizontal="right" vertical="center"/>
    </xf>
    <xf numFmtId="3" fontId="12" fillId="4" borderId="2" xfId="1" applyNumberFormat="1" applyFont="1" applyFill="1" applyBorder="1" applyAlignment="1">
      <alignment vertical="center"/>
    </xf>
    <xf numFmtId="3" fontId="12" fillId="4" borderId="6" xfId="1" applyNumberFormat="1" applyFont="1" applyFill="1" applyBorder="1" applyAlignment="1">
      <alignment vertical="center"/>
    </xf>
    <xf numFmtId="3" fontId="12" fillId="14" borderId="24" xfId="1" applyNumberFormat="1" applyFont="1" applyFill="1" applyBorder="1" applyAlignment="1">
      <alignment vertical="center"/>
    </xf>
    <xf numFmtId="3" fontId="1" fillId="6" borderId="7" xfId="1" applyNumberFormat="1" applyFont="1" applyFill="1" applyBorder="1" applyAlignment="1">
      <alignment vertical="center"/>
    </xf>
    <xf numFmtId="3" fontId="1" fillId="6" borderId="8" xfId="1" applyNumberFormat="1" applyFont="1" applyFill="1" applyBorder="1" applyAlignment="1">
      <alignment vertical="center"/>
    </xf>
    <xf numFmtId="3" fontId="1" fillId="15" borderId="25" xfId="1" applyNumberFormat="1" applyFont="1" applyFill="1" applyBorder="1" applyAlignment="1">
      <alignment vertical="center"/>
    </xf>
    <xf numFmtId="3" fontId="16" fillId="0" borderId="6" xfId="1" applyNumberFormat="1" applyFont="1" applyFill="1" applyBorder="1" applyAlignment="1">
      <alignment horizontal="right" vertical="center"/>
    </xf>
    <xf numFmtId="3" fontId="16" fillId="0" borderId="2" xfId="1" applyNumberFormat="1" applyFont="1" applyFill="1" applyBorder="1" applyAlignment="1">
      <alignment horizontal="right" vertical="center"/>
    </xf>
    <xf numFmtId="3" fontId="16" fillId="16" borderId="24" xfId="1" applyNumberFormat="1" applyFont="1" applyFill="1" applyBorder="1" applyAlignment="1">
      <alignment horizontal="right" vertical="center"/>
    </xf>
    <xf numFmtId="3" fontId="16" fillId="0" borderId="2" xfId="1" applyNumberFormat="1" applyFont="1" applyFill="1" applyBorder="1" applyAlignment="1">
      <alignment vertical="center"/>
    </xf>
    <xf numFmtId="3" fontId="16" fillId="0" borderId="5" xfId="1" applyNumberFormat="1" applyFont="1" applyFill="1" applyBorder="1" applyAlignment="1">
      <alignment vertical="center"/>
    </xf>
    <xf numFmtId="3" fontId="16" fillId="16" borderId="25" xfId="1" applyNumberFormat="1" applyFont="1" applyFill="1" applyBorder="1" applyAlignment="1">
      <alignment vertical="center"/>
    </xf>
    <xf numFmtId="3" fontId="12" fillId="17" borderId="34" xfId="1" applyNumberFormat="1" applyFont="1" applyFill="1" applyBorder="1" applyAlignment="1">
      <alignment horizontal="right" vertical="center"/>
    </xf>
    <xf numFmtId="3" fontId="5" fillId="8" borderId="36" xfId="1" applyNumberFormat="1" applyFont="1" applyFill="1" applyBorder="1" applyAlignment="1">
      <alignment vertical="center"/>
    </xf>
    <xf numFmtId="3" fontId="5" fillId="8" borderId="35" xfId="1" applyNumberFormat="1" applyFont="1" applyFill="1" applyBorder="1" applyAlignment="1">
      <alignment vertical="center"/>
    </xf>
    <xf numFmtId="3" fontId="5" fillId="17" borderId="34" xfId="1" applyNumberFormat="1" applyFont="1" applyFill="1" applyBorder="1" applyAlignment="1">
      <alignment vertical="center"/>
    </xf>
    <xf numFmtId="164" fontId="6" fillId="5" borderId="2" xfId="1" applyFont="1" applyFill="1" applyBorder="1" applyAlignment="1">
      <alignment horizontal="left"/>
    </xf>
    <xf numFmtId="164" fontId="4" fillId="0" borderId="0" xfId="1" applyFont="1" applyFill="1" applyAlignment="1">
      <alignment horizontal="center" vertical="top"/>
    </xf>
    <xf numFmtId="164" fontId="1" fillId="0" borderId="1" xfId="1" applyFont="1" applyFill="1" applyBorder="1" applyAlignment="1">
      <alignment horizontal="left" vertical="center" wrapText="1"/>
    </xf>
    <xf numFmtId="164" fontId="4" fillId="2" borderId="2" xfId="1" applyFont="1" applyFill="1" applyBorder="1" applyAlignment="1">
      <alignment horizontal="center" vertical="center"/>
    </xf>
    <xf numFmtId="164" fontId="7" fillId="4" borderId="2" xfId="1" applyFont="1" applyFill="1" applyBorder="1" applyAlignment="1">
      <alignment horizontal="center"/>
    </xf>
    <xf numFmtId="164" fontId="7" fillId="5" borderId="2" xfId="1" applyFont="1" applyFill="1" applyBorder="1" applyAlignment="1">
      <alignment horizontal="left" vertical="center"/>
    </xf>
    <xf numFmtId="164" fontId="41" fillId="21" borderId="9" xfId="1" applyFont="1" applyFill="1" applyBorder="1" applyAlignment="1">
      <alignment horizontal="left" vertical="center"/>
    </xf>
    <xf numFmtId="164" fontId="41" fillId="21" borderId="6" xfId="1" applyFont="1" applyFill="1" applyBorder="1" applyAlignment="1">
      <alignment horizontal="left" vertical="center"/>
    </xf>
    <xf numFmtId="164" fontId="6" fillId="24" borderId="9" xfId="1" applyFont="1" applyFill="1" applyBorder="1" applyAlignment="1">
      <alignment horizontal="left"/>
    </xf>
    <xf numFmtId="164" fontId="6" fillId="24" borderId="15" xfId="1" applyFont="1" applyFill="1" applyBorder="1" applyAlignment="1">
      <alignment horizontal="left"/>
    </xf>
    <xf numFmtId="164" fontId="7" fillId="0" borderId="0" xfId="1" applyFont="1" applyFill="1" applyAlignment="1">
      <alignment horizontal="left" vertical="center"/>
    </xf>
    <xf numFmtId="0" fontId="0" fillId="0" borderId="0" xfId="0" applyFill="1"/>
    <xf numFmtId="164" fontId="4" fillId="0" borderId="0" xfId="1" applyFont="1" applyFill="1" applyAlignment="1">
      <alignment horizontal="left" vertical="center"/>
    </xf>
    <xf numFmtId="164" fontId="4" fillId="2" borderId="2" xfId="1" applyFont="1" applyFill="1" applyBorder="1" applyAlignment="1">
      <alignment horizontal="left" vertical="center"/>
    </xf>
    <xf numFmtId="164" fontId="24" fillId="8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left" vertical="center" wrapText="1"/>
    </xf>
    <xf numFmtId="164" fontId="12" fillId="2" borderId="2" xfId="1" applyFont="1" applyFill="1" applyBorder="1" applyAlignment="1">
      <alignment horizontal="left" vertical="center" wrapText="1"/>
    </xf>
    <xf numFmtId="164" fontId="5" fillId="2" borderId="5" xfId="1" applyFont="1" applyFill="1" applyBorder="1" applyAlignment="1">
      <alignment horizontal="center" vertical="center" wrapText="1"/>
    </xf>
    <xf numFmtId="164" fontId="7" fillId="4" borderId="2" xfId="1" applyFont="1" applyFill="1" applyBorder="1" applyAlignment="1">
      <alignment horizontal="center" vertical="center" wrapText="1"/>
    </xf>
    <xf numFmtId="164" fontId="22" fillId="4" borderId="2" xfId="1" applyFont="1" applyFill="1" applyBorder="1" applyAlignment="1">
      <alignment horizontal="center" vertical="center" wrapText="1"/>
    </xf>
    <xf numFmtId="164" fontId="6" fillId="2" borderId="28" xfId="1" applyFont="1" applyFill="1" applyBorder="1" applyAlignment="1">
      <alignment horizontal="left" vertical="top"/>
    </xf>
    <xf numFmtId="164" fontId="6" fillId="2" borderId="29" xfId="1" applyFont="1" applyFill="1" applyBorder="1" applyAlignment="1">
      <alignment horizontal="left" vertical="top"/>
    </xf>
    <xf numFmtId="164" fontId="6" fillId="2" borderId="2" xfId="1" applyFont="1" applyFill="1" applyBorder="1" applyAlignment="1">
      <alignment horizontal="left" vertical="top"/>
    </xf>
    <xf numFmtId="164" fontId="6" fillId="2" borderId="24" xfId="1" applyFont="1" applyFill="1" applyBorder="1" applyAlignment="1">
      <alignment horizontal="left" vertical="top"/>
    </xf>
    <xf numFmtId="0" fontId="0" fillId="0" borderId="16" xfId="0" applyFill="1" applyBorder="1"/>
    <xf numFmtId="0" fontId="0" fillId="0" borderId="17" xfId="0" applyFill="1" applyBorder="1"/>
    <xf numFmtId="0" fontId="0" fillId="0" borderId="10" xfId="0" applyFill="1" applyBorder="1"/>
    <xf numFmtId="164" fontId="32" fillId="3" borderId="8" xfId="1" applyFont="1" applyFill="1" applyBorder="1" applyAlignment="1">
      <alignment horizontal="center" vertical="center"/>
    </xf>
    <xf numFmtId="164" fontId="32" fillId="3" borderId="7" xfId="1" applyFont="1" applyFill="1" applyBorder="1" applyAlignment="1">
      <alignment horizontal="center" vertical="center"/>
    </xf>
    <xf numFmtId="164" fontId="32" fillId="3" borderId="25" xfId="1" applyFont="1" applyFill="1" applyBorder="1" applyAlignment="1">
      <alignment horizontal="center" vertical="center"/>
    </xf>
    <xf numFmtId="164" fontId="32" fillId="18" borderId="8" xfId="1" applyFont="1" applyFill="1" applyBorder="1" applyAlignment="1">
      <alignment horizontal="center" vertical="center"/>
    </xf>
    <xf numFmtId="164" fontId="32" fillId="18" borderId="7" xfId="1" applyFont="1" applyFill="1" applyBorder="1" applyAlignment="1">
      <alignment horizontal="center" vertical="center"/>
    </xf>
    <xf numFmtId="164" fontId="32" fillId="18" borderId="25" xfId="1" applyFont="1" applyFill="1" applyBorder="1" applyAlignment="1">
      <alignment horizontal="center" vertical="center"/>
    </xf>
    <xf numFmtId="164" fontId="32" fillId="3" borderId="24" xfId="1" applyFont="1" applyFill="1" applyBorder="1" applyAlignment="1">
      <alignment horizontal="center" vertical="center" wrapText="1"/>
    </xf>
    <xf numFmtId="164" fontId="32" fillId="13" borderId="24" xfId="1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a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mruColors>
      <color rgb="FFFA9C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51"/>
  <sheetViews>
    <sheetView tabSelected="1" zoomScale="98" zoomScaleNormal="98" workbookViewId="0">
      <selection activeCell="H2" sqref="H2"/>
    </sheetView>
  </sheetViews>
  <sheetFormatPr defaultRowHeight="14.4"/>
  <cols>
    <col min="1" max="1" width="17.8984375" style="1" customWidth="1"/>
    <col min="2" max="2" width="22.59765625" style="1" customWidth="1"/>
    <col min="3" max="3" width="13.69921875" style="1" customWidth="1"/>
    <col min="4" max="4" width="13.8984375" style="1" customWidth="1"/>
    <col min="5" max="5" width="12" style="1" customWidth="1"/>
    <col min="6" max="6" width="14.59765625" style="1" customWidth="1"/>
    <col min="7" max="8" width="11.69921875" style="1" customWidth="1"/>
    <col min="9" max="9" width="10.59765625" style="1" customWidth="1"/>
    <col min="10" max="1024" width="8.09765625" style="1" customWidth="1"/>
    <col min="1025" max="1025" width="9" customWidth="1"/>
  </cols>
  <sheetData>
    <row r="1" spans="1:10" ht="22.5" customHeight="1">
      <c r="A1" s="277" t="s">
        <v>693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62.25" customHeight="1">
      <c r="A2" s="278" t="s">
        <v>694</v>
      </c>
      <c r="B2" s="278"/>
      <c r="C2" s="2"/>
      <c r="D2" s="2"/>
      <c r="E2" s="2"/>
      <c r="F2" s="2"/>
      <c r="G2" s="2"/>
      <c r="H2" s="2"/>
      <c r="I2" s="2"/>
    </row>
    <row r="3" spans="1:10" ht="17.399999999999999">
      <c r="A3" s="279" t="s">
        <v>0</v>
      </c>
      <c r="B3" s="279"/>
      <c r="C3" s="3" t="s">
        <v>1</v>
      </c>
      <c r="D3" s="3" t="s">
        <v>1</v>
      </c>
      <c r="E3" s="3" t="s">
        <v>2</v>
      </c>
      <c r="F3" s="3" t="s">
        <v>3</v>
      </c>
      <c r="G3" s="4" t="s">
        <v>4</v>
      </c>
      <c r="H3" s="5" t="s">
        <v>4</v>
      </c>
      <c r="I3" s="3" t="s">
        <v>4</v>
      </c>
    </row>
    <row r="4" spans="1:10">
      <c r="A4" s="6" t="s">
        <v>5</v>
      </c>
      <c r="B4" s="6" t="s">
        <v>6</v>
      </c>
      <c r="C4" s="7">
        <v>2019</v>
      </c>
      <c r="D4" s="7">
        <v>2020</v>
      </c>
      <c r="E4" s="7">
        <v>2021</v>
      </c>
      <c r="F4" s="7">
        <v>2021</v>
      </c>
      <c r="G4" s="8">
        <v>2022</v>
      </c>
      <c r="H4" s="9">
        <v>2023</v>
      </c>
      <c r="I4" s="7">
        <v>2024</v>
      </c>
    </row>
    <row r="5" spans="1:10" ht="15.6">
      <c r="A5" s="280" t="s">
        <v>633</v>
      </c>
      <c r="B5" s="280"/>
      <c r="C5" s="10">
        <f>SUM(C6,C77,C95,C101,C121,C145,C168,C176,C186,C192,C196,C221,C230,C236,C245,C291,C305)</f>
        <v>296970.83999999991</v>
      </c>
      <c r="D5" s="10">
        <f>SUM(D6,D77,D95,D101,D121,D110,D135,D145,D168,D176,D186,D192,D196,D221,D230,D236,D245,D291,D305)</f>
        <v>286463.69</v>
      </c>
      <c r="E5" s="10">
        <f>SUM(E6,E77,E95,E101,E110,E121,E145,E168,E176,E186,E192,E196,E221,E230,E236,E245,E291,E305)</f>
        <v>333472</v>
      </c>
      <c r="F5" s="10">
        <f>SUM(F6,F77,F95,F121,F145,F168,F176,F186,F192,F196,F221,F230,F236,F245,F291,F305)</f>
        <v>315008</v>
      </c>
      <c r="G5" s="10">
        <f>SUM(G6,G77,G95,G101,G110,G121,G135,G145,G168,G176,G186,G192,G196,G221,G230,G236,G245,G291,G305)</f>
        <v>349810</v>
      </c>
      <c r="H5" s="11">
        <f>SUM(H6,H77,H95,H101,H121,H145,H168,H176,H186,H192,H196,H221,H230,H236,H245,H291,H305)</f>
        <v>308830</v>
      </c>
      <c r="I5" s="10">
        <f>SUM(I6,I77,I95,I101,I121,I145,I168,I176,I186,I192,I196,I221,I230,I236,I245,H291,I305)</f>
        <v>308830</v>
      </c>
    </row>
    <row r="6" spans="1:10" ht="15.6">
      <c r="A6" s="281" t="s">
        <v>7</v>
      </c>
      <c r="B6" s="281"/>
      <c r="C6" s="12">
        <f t="shared" ref="C6:I6" si="0">SUM(C7:C76)</f>
        <v>143708.01999999993</v>
      </c>
      <c r="D6" s="12">
        <f t="shared" si="0"/>
        <v>132451.19</v>
      </c>
      <c r="E6" s="12">
        <f t="shared" si="0"/>
        <v>151090</v>
      </c>
      <c r="F6" s="12">
        <f t="shared" si="0"/>
        <v>156005</v>
      </c>
      <c r="G6" s="12">
        <f t="shared" si="0"/>
        <v>164550</v>
      </c>
      <c r="H6" s="13">
        <f t="shared" si="0"/>
        <v>147140</v>
      </c>
      <c r="I6" s="12">
        <f t="shared" si="0"/>
        <v>147140</v>
      </c>
    </row>
    <row r="7" spans="1:10">
      <c r="A7" s="14" t="s">
        <v>8</v>
      </c>
      <c r="B7" s="15" t="s">
        <v>9</v>
      </c>
      <c r="C7" s="16">
        <v>51251.66</v>
      </c>
      <c r="D7" s="16">
        <v>54718.92</v>
      </c>
      <c r="E7" s="193">
        <v>56000</v>
      </c>
      <c r="F7" s="17">
        <v>54000</v>
      </c>
      <c r="G7" s="188">
        <v>60000</v>
      </c>
      <c r="H7" s="17">
        <v>60000</v>
      </c>
      <c r="I7" s="15">
        <v>60000</v>
      </c>
    </row>
    <row r="8" spans="1:10">
      <c r="A8" s="18" t="s">
        <v>10</v>
      </c>
      <c r="B8" s="16" t="s">
        <v>11</v>
      </c>
      <c r="C8" s="16">
        <v>10683.24</v>
      </c>
      <c r="D8" s="16">
        <v>10561.45</v>
      </c>
      <c r="E8" s="192">
        <v>12000</v>
      </c>
      <c r="F8" s="20">
        <v>12000</v>
      </c>
      <c r="G8" s="189">
        <v>14000</v>
      </c>
      <c r="H8" s="20">
        <v>15000</v>
      </c>
      <c r="I8" s="16">
        <v>15000</v>
      </c>
    </row>
    <row r="9" spans="1:10">
      <c r="A9" s="18" t="s">
        <v>12</v>
      </c>
      <c r="B9" s="16" t="s">
        <v>13</v>
      </c>
      <c r="C9" s="16">
        <v>1013</v>
      </c>
      <c r="D9" s="16">
        <v>2300</v>
      </c>
      <c r="E9" s="192">
        <v>1800</v>
      </c>
      <c r="F9" s="20">
        <v>1800</v>
      </c>
      <c r="G9" s="228">
        <v>2500</v>
      </c>
      <c r="H9" s="20">
        <v>1000</v>
      </c>
      <c r="I9" s="16">
        <v>1000</v>
      </c>
      <c r="J9" s="226"/>
    </row>
    <row r="10" spans="1:10">
      <c r="A10" s="18" t="s">
        <v>14</v>
      </c>
      <c r="B10" s="16" t="s">
        <v>15</v>
      </c>
      <c r="C10" s="16">
        <v>4023.11</v>
      </c>
      <c r="D10" s="16">
        <v>4267.53</v>
      </c>
      <c r="E10" s="192">
        <v>4000</v>
      </c>
      <c r="F10" s="20">
        <v>5600</v>
      </c>
      <c r="G10" s="189">
        <v>5300</v>
      </c>
      <c r="H10" s="20">
        <v>4000</v>
      </c>
      <c r="I10" s="16">
        <v>4000</v>
      </c>
    </row>
    <row r="11" spans="1:10">
      <c r="A11" s="18" t="s">
        <v>16</v>
      </c>
      <c r="B11" s="16" t="s">
        <v>17</v>
      </c>
      <c r="C11" s="16">
        <v>3200.76</v>
      </c>
      <c r="D11" s="16">
        <v>2857.34</v>
      </c>
      <c r="E11" s="192">
        <v>3000</v>
      </c>
      <c r="F11" s="20">
        <v>3000</v>
      </c>
      <c r="G11" s="189">
        <v>2300</v>
      </c>
      <c r="H11" s="20">
        <v>3500</v>
      </c>
      <c r="I11" s="16">
        <v>3500</v>
      </c>
    </row>
    <row r="12" spans="1:10">
      <c r="A12" s="18" t="s">
        <v>18</v>
      </c>
      <c r="B12" s="16" t="s">
        <v>19</v>
      </c>
      <c r="C12" s="16">
        <v>891.41</v>
      </c>
      <c r="D12" s="16">
        <v>904.49</v>
      </c>
      <c r="E12" s="192">
        <v>1000</v>
      </c>
      <c r="F12" s="20">
        <v>1000</v>
      </c>
      <c r="G12" s="189">
        <v>1100</v>
      </c>
      <c r="H12" s="20">
        <v>1000</v>
      </c>
      <c r="I12" s="16">
        <v>1000</v>
      </c>
    </row>
    <row r="13" spans="1:10">
      <c r="A13" s="18" t="s">
        <v>20</v>
      </c>
      <c r="B13" s="16" t="s">
        <v>21</v>
      </c>
      <c r="C13" s="16">
        <v>9147.0300000000007</v>
      </c>
      <c r="D13" s="16">
        <v>9271.7800000000007</v>
      </c>
      <c r="E13" s="192">
        <v>10000</v>
      </c>
      <c r="F13" s="20">
        <v>10000</v>
      </c>
      <c r="G13" s="189">
        <v>10700</v>
      </c>
      <c r="H13" s="20">
        <v>10300</v>
      </c>
      <c r="I13" s="16">
        <v>10300</v>
      </c>
    </row>
    <row r="14" spans="1:10">
      <c r="A14" s="18" t="s">
        <v>22</v>
      </c>
      <c r="B14" s="16" t="s">
        <v>23</v>
      </c>
      <c r="C14" s="16">
        <v>596.77</v>
      </c>
      <c r="D14" s="16">
        <v>529.65</v>
      </c>
      <c r="E14" s="192">
        <v>600</v>
      </c>
      <c r="F14" s="20">
        <v>600</v>
      </c>
      <c r="G14" s="189">
        <v>650</v>
      </c>
      <c r="H14" s="20">
        <v>600</v>
      </c>
      <c r="I14" s="16">
        <v>600</v>
      </c>
    </row>
    <row r="15" spans="1:10">
      <c r="A15" s="16" t="s">
        <v>24</v>
      </c>
      <c r="B15" s="16" t="s">
        <v>25</v>
      </c>
      <c r="C15" s="16">
        <v>1935.68</v>
      </c>
      <c r="D15" s="16">
        <v>1986.58</v>
      </c>
      <c r="E15" s="192">
        <v>2100</v>
      </c>
      <c r="F15" s="20">
        <v>2100</v>
      </c>
      <c r="G15" s="189">
        <v>2300</v>
      </c>
      <c r="H15" s="20">
        <v>2500</v>
      </c>
      <c r="I15" s="16">
        <v>2500</v>
      </c>
    </row>
    <row r="16" spans="1:10">
      <c r="A16" s="16" t="s">
        <v>26</v>
      </c>
      <c r="B16" s="16" t="s">
        <v>27</v>
      </c>
      <c r="C16" s="16">
        <v>636.9</v>
      </c>
      <c r="D16" s="16">
        <v>646.23</v>
      </c>
      <c r="E16" s="192">
        <v>70</v>
      </c>
      <c r="F16" s="20">
        <v>700</v>
      </c>
      <c r="G16" s="189">
        <v>800</v>
      </c>
      <c r="H16" s="20">
        <v>800</v>
      </c>
      <c r="I16" s="16">
        <v>800</v>
      </c>
    </row>
    <row r="17" spans="1:10">
      <c r="A17" s="18" t="s">
        <v>28</v>
      </c>
      <c r="B17" s="16" t="s">
        <v>29</v>
      </c>
      <c r="C17" s="16">
        <v>3102.96</v>
      </c>
      <c r="D17" s="16">
        <v>3145.34</v>
      </c>
      <c r="E17" s="192">
        <v>3400</v>
      </c>
      <c r="F17" s="20">
        <v>3300</v>
      </c>
      <c r="G17" s="189">
        <v>3650</v>
      </c>
      <c r="H17" s="20">
        <v>3500</v>
      </c>
      <c r="I17" s="16">
        <v>3500</v>
      </c>
    </row>
    <row r="18" spans="1:10">
      <c r="A18" s="18" t="s">
        <v>561</v>
      </c>
      <c r="B18" s="16" t="s">
        <v>560</v>
      </c>
      <c r="C18" s="16"/>
      <c r="D18" s="16">
        <v>615.17999999999995</v>
      </c>
      <c r="E18" s="192">
        <v>1200</v>
      </c>
      <c r="F18" s="20">
        <v>1200</v>
      </c>
      <c r="G18" s="189">
        <v>1300</v>
      </c>
      <c r="H18" s="20">
        <v>1200</v>
      </c>
      <c r="I18" s="16">
        <v>1200</v>
      </c>
    </row>
    <row r="19" spans="1:10">
      <c r="A19" s="18" t="s">
        <v>30</v>
      </c>
      <c r="B19" s="16" t="s">
        <v>31</v>
      </c>
      <c r="C19" s="16">
        <v>929.69</v>
      </c>
      <c r="D19" s="16">
        <v>561.73</v>
      </c>
      <c r="E19" s="192">
        <v>1500</v>
      </c>
      <c r="F19" s="20">
        <v>600</v>
      </c>
      <c r="G19" s="189">
        <v>800</v>
      </c>
      <c r="H19" s="20">
        <v>1500</v>
      </c>
      <c r="I19" s="16">
        <v>1500</v>
      </c>
    </row>
    <row r="20" spans="1:10">
      <c r="A20" s="18" t="s">
        <v>32</v>
      </c>
      <c r="B20" s="16" t="s">
        <v>33</v>
      </c>
      <c r="C20" s="16">
        <v>4337.28</v>
      </c>
      <c r="D20" s="16">
        <v>4070.22</v>
      </c>
      <c r="E20" s="192">
        <v>6000</v>
      </c>
      <c r="F20" s="20">
        <v>5000</v>
      </c>
      <c r="G20" s="189">
        <v>7000</v>
      </c>
      <c r="H20" s="20">
        <v>6000</v>
      </c>
      <c r="I20" s="16">
        <v>6000</v>
      </c>
    </row>
    <row r="21" spans="1:10">
      <c r="A21" s="18" t="s">
        <v>34</v>
      </c>
      <c r="B21" s="16" t="s">
        <v>35</v>
      </c>
      <c r="C21" s="16">
        <v>548.98</v>
      </c>
      <c r="D21" s="16">
        <v>589.95000000000005</v>
      </c>
      <c r="E21" s="192">
        <v>600</v>
      </c>
      <c r="F21" s="20">
        <v>600</v>
      </c>
      <c r="G21" s="189">
        <v>600</v>
      </c>
      <c r="H21" s="20">
        <v>600</v>
      </c>
      <c r="I21" s="16">
        <v>600</v>
      </c>
    </row>
    <row r="22" spans="1:10">
      <c r="A22" s="18" t="s">
        <v>537</v>
      </c>
      <c r="B22" s="16" t="s">
        <v>536</v>
      </c>
      <c r="C22" s="16">
        <v>825.12</v>
      </c>
      <c r="D22" s="16">
        <v>595.85</v>
      </c>
      <c r="E22" s="192">
        <v>650</v>
      </c>
      <c r="F22" s="20">
        <v>500</v>
      </c>
      <c r="G22" s="189">
        <v>600</v>
      </c>
      <c r="H22" s="20">
        <v>700</v>
      </c>
      <c r="I22" s="16">
        <v>700</v>
      </c>
    </row>
    <row r="23" spans="1:10">
      <c r="A23" s="18" t="s">
        <v>36</v>
      </c>
      <c r="B23" s="16" t="s">
        <v>37</v>
      </c>
      <c r="C23" s="16">
        <v>1283.92</v>
      </c>
      <c r="D23" s="16">
        <v>1552.86</v>
      </c>
      <c r="E23" s="192">
        <v>1400</v>
      </c>
      <c r="F23" s="20">
        <v>2500</v>
      </c>
      <c r="G23" s="189">
        <v>2500</v>
      </c>
      <c r="H23" s="20">
        <v>1500</v>
      </c>
      <c r="I23" s="16">
        <v>1500</v>
      </c>
    </row>
    <row r="24" spans="1:10">
      <c r="A24" s="18" t="s">
        <v>38</v>
      </c>
      <c r="B24" s="16" t="s">
        <v>39</v>
      </c>
      <c r="C24" s="16"/>
      <c r="D24" s="16">
        <v>404.75</v>
      </c>
      <c r="E24" s="192">
        <v>3000</v>
      </c>
      <c r="F24" s="20">
        <v>3000</v>
      </c>
      <c r="G24" s="189">
        <v>1000</v>
      </c>
      <c r="H24" s="20">
        <v>500</v>
      </c>
      <c r="I24" s="16">
        <v>500</v>
      </c>
      <c r="J24" s="226"/>
    </row>
    <row r="25" spans="1:10">
      <c r="A25" s="18" t="s">
        <v>40</v>
      </c>
      <c r="B25" s="16" t="s">
        <v>41</v>
      </c>
      <c r="C25" s="16">
        <v>289.5</v>
      </c>
      <c r="D25" s="16">
        <v>1659.93</v>
      </c>
      <c r="E25" s="192">
        <v>500</v>
      </c>
      <c r="F25" s="20">
        <v>300</v>
      </c>
      <c r="G25" s="189">
        <v>500</v>
      </c>
      <c r="H25" s="20">
        <v>500</v>
      </c>
      <c r="I25" s="16">
        <v>500</v>
      </c>
    </row>
    <row r="26" spans="1:10">
      <c r="A26" s="18" t="s">
        <v>42</v>
      </c>
      <c r="B26" s="16" t="s">
        <v>43</v>
      </c>
      <c r="C26" s="16">
        <v>1301.51</v>
      </c>
      <c r="D26" s="16">
        <v>1992.78</v>
      </c>
      <c r="E26" s="192">
        <v>2500</v>
      </c>
      <c r="F26" s="20">
        <v>3000</v>
      </c>
      <c r="G26" s="189">
        <v>3000</v>
      </c>
      <c r="H26" s="20">
        <v>1100</v>
      </c>
      <c r="I26" s="16">
        <v>1100</v>
      </c>
    </row>
    <row r="27" spans="1:10">
      <c r="A27" s="18" t="s">
        <v>44</v>
      </c>
      <c r="B27" s="16" t="s">
        <v>45</v>
      </c>
      <c r="C27" s="16">
        <v>296.23</v>
      </c>
      <c r="D27" s="16">
        <v>560.5</v>
      </c>
      <c r="E27" s="192">
        <v>500</v>
      </c>
      <c r="F27" s="20">
        <v>1300</v>
      </c>
      <c r="G27" s="189">
        <v>1000</v>
      </c>
      <c r="H27" s="20">
        <v>350</v>
      </c>
      <c r="I27" s="16">
        <v>350</v>
      </c>
    </row>
    <row r="28" spans="1:10">
      <c r="A28" s="18" t="s">
        <v>46</v>
      </c>
      <c r="B28" s="16" t="s">
        <v>47</v>
      </c>
      <c r="C28" s="16">
        <v>103.39</v>
      </c>
      <c r="D28" s="16">
        <v>220.89</v>
      </c>
      <c r="E28" s="192">
        <v>500</v>
      </c>
      <c r="F28" s="20">
        <v>100</v>
      </c>
      <c r="G28" s="189">
        <v>300</v>
      </c>
      <c r="H28" s="20">
        <v>200</v>
      </c>
      <c r="I28" s="16">
        <v>200</v>
      </c>
      <c r="J28" s="227"/>
    </row>
    <row r="29" spans="1:10">
      <c r="A29" s="18" t="s">
        <v>48</v>
      </c>
      <c r="B29" s="16" t="s">
        <v>49</v>
      </c>
      <c r="C29" s="16">
        <v>148.9</v>
      </c>
      <c r="D29" s="16">
        <v>182</v>
      </c>
      <c r="E29" s="192">
        <v>300</v>
      </c>
      <c r="F29" s="20">
        <v>200</v>
      </c>
      <c r="G29" s="189">
        <v>200</v>
      </c>
      <c r="H29" s="20">
        <v>250</v>
      </c>
      <c r="I29" s="16">
        <v>250</v>
      </c>
    </row>
    <row r="30" spans="1:10">
      <c r="A30" s="161" t="s">
        <v>648</v>
      </c>
      <c r="B30" s="16" t="s">
        <v>650</v>
      </c>
      <c r="C30" s="16">
        <v>0</v>
      </c>
      <c r="D30" s="16">
        <v>73.7</v>
      </c>
      <c r="E30" s="192"/>
      <c r="F30" s="20">
        <v>0</v>
      </c>
      <c r="G30" s="189">
        <v>200</v>
      </c>
      <c r="H30" s="20"/>
      <c r="I30" s="16"/>
      <c r="J30" s="227"/>
    </row>
    <row r="31" spans="1:10">
      <c r="A31" s="18" t="s">
        <v>50</v>
      </c>
      <c r="B31" s="16" t="s">
        <v>51</v>
      </c>
      <c r="C31" s="16">
        <v>186.9</v>
      </c>
      <c r="D31" s="16">
        <v>28.36</v>
      </c>
      <c r="E31" s="192">
        <v>200</v>
      </c>
      <c r="F31" s="20">
        <v>100</v>
      </c>
      <c r="G31" s="189">
        <v>200</v>
      </c>
      <c r="H31" s="20">
        <v>300</v>
      </c>
      <c r="I31" s="16">
        <v>300</v>
      </c>
    </row>
    <row r="32" spans="1:10">
      <c r="A32" s="161" t="s">
        <v>649</v>
      </c>
      <c r="B32" s="16" t="s">
        <v>651</v>
      </c>
      <c r="C32" s="16">
        <v>0</v>
      </c>
      <c r="D32" s="16">
        <v>364.44</v>
      </c>
      <c r="E32" s="192"/>
      <c r="F32" s="20"/>
      <c r="G32" s="189"/>
      <c r="H32" s="20"/>
      <c r="I32" s="16"/>
    </row>
    <row r="33" spans="1:9">
      <c r="A33" s="18" t="s">
        <v>52</v>
      </c>
      <c r="B33" s="16" t="s">
        <v>53</v>
      </c>
      <c r="C33" s="16">
        <v>563.85</v>
      </c>
      <c r="D33" s="16">
        <v>503.04</v>
      </c>
      <c r="E33" s="192">
        <v>1000</v>
      </c>
      <c r="F33" s="20">
        <v>1000</v>
      </c>
      <c r="G33" s="189">
        <v>1000</v>
      </c>
      <c r="H33" s="20">
        <v>700</v>
      </c>
      <c r="I33" s="16">
        <v>700</v>
      </c>
    </row>
    <row r="34" spans="1:9">
      <c r="A34" s="18" t="s">
        <v>54</v>
      </c>
      <c r="B34" s="16" t="s">
        <v>55</v>
      </c>
      <c r="C34" s="16">
        <v>1149.51</v>
      </c>
      <c r="D34" s="16">
        <v>2874.63</v>
      </c>
      <c r="E34" s="192">
        <v>2000</v>
      </c>
      <c r="F34" s="20">
        <v>2000</v>
      </c>
      <c r="G34" s="189">
        <v>2000</v>
      </c>
      <c r="H34" s="20">
        <v>500</v>
      </c>
      <c r="I34" s="16">
        <v>500</v>
      </c>
    </row>
    <row r="35" spans="1:9">
      <c r="A35" s="161" t="s">
        <v>562</v>
      </c>
      <c r="B35" s="16" t="s">
        <v>546</v>
      </c>
      <c r="C35" s="16"/>
      <c r="D35" s="16">
        <v>291.38</v>
      </c>
      <c r="E35" s="192">
        <v>500</v>
      </c>
      <c r="F35" s="20">
        <v>300</v>
      </c>
      <c r="G35" s="189">
        <v>500</v>
      </c>
      <c r="H35" s="20">
        <v>500</v>
      </c>
      <c r="I35" s="16">
        <v>500</v>
      </c>
    </row>
    <row r="36" spans="1:9">
      <c r="A36" s="16" t="s">
        <v>56</v>
      </c>
      <c r="B36" s="16" t="s">
        <v>57</v>
      </c>
      <c r="C36" s="16">
        <v>62.7</v>
      </c>
      <c r="D36" s="16">
        <v>0</v>
      </c>
      <c r="E36" s="192">
        <v>0</v>
      </c>
      <c r="F36" s="20">
        <v>0</v>
      </c>
      <c r="G36" s="189">
        <v>0</v>
      </c>
      <c r="H36" s="20">
        <v>0</v>
      </c>
      <c r="I36" s="16">
        <v>0</v>
      </c>
    </row>
    <row r="37" spans="1:9">
      <c r="A37" s="16" t="s">
        <v>58</v>
      </c>
      <c r="B37" s="16" t="s">
        <v>547</v>
      </c>
      <c r="C37" s="16"/>
      <c r="D37" s="16">
        <v>118.87</v>
      </c>
      <c r="E37" s="192">
        <v>100</v>
      </c>
      <c r="F37" s="20">
        <v>60</v>
      </c>
      <c r="G37" s="189">
        <v>100</v>
      </c>
      <c r="H37" s="20">
        <v>300</v>
      </c>
      <c r="I37" s="16">
        <v>300</v>
      </c>
    </row>
    <row r="38" spans="1:9">
      <c r="A38" s="16" t="s">
        <v>58</v>
      </c>
      <c r="B38" s="16" t="s">
        <v>59</v>
      </c>
      <c r="C38" s="16">
        <v>44.47</v>
      </c>
      <c r="D38" s="16">
        <v>2.14</v>
      </c>
      <c r="E38" s="192">
        <v>0</v>
      </c>
      <c r="F38" s="20">
        <v>0</v>
      </c>
      <c r="G38" s="189">
        <v>0</v>
      </c>
      <c r="H38" s="20">
        <v>50</v>
      </c>
      <c r="I38" s="16">
        <v>50</v>
      </c>
    </row>
    <row r="39" spans="1:9">
      <c r="A39" s="18" t="s">
        <v>60</v>
      </c>
      <c r="B39" s="16" t="s">
        <v>563</v>
      </c>
      <c r="C39" s="16"/>
      <c r="D39" s="16">
        <v>133</v>
      </c>
      <c r="E39" s="192">
        <v>500</v>
      </c>
      <c r="F39" s="20">
        <v>300</v>
      </c>
      <c r="G39" s="189">
        <v>500</v>
      </c>
      <c r="H39" s="20">
        <v>100</v>
      </c>
      <c r="I39" s="16">
        <v>100</v>
      </c>
    </row>
    <row r="40" spans="1:9">
      <c r="A40" s="16" t="s">
        <v>61</v>
      </c>
      <c r="B40" s="16" t="s">
        <v>62</v>
      </c>
      <c r="C40" s="16">
        <v>50</v>
      </c>
      <c r="D40" s="16">
        <v>50</v>
      </c>
      <c r="E40" s="192">
        <v>50</v>
      </c>
      <c r="F40" s="20">
        <v>50</v>
      </c>
      <c r="G40" s="189">
        <v>50</v>
      </c>
      <c r="H40" s="20">
        <v>50</v>
      </c>
      <c r="I40" s="16">
        <v>50</v>
      </c>
    </row>
    <row r="41" spans="1:9">
      <c r="A41" s="16" t="s">
        <v>63</v>
      </c>
      <c r="B41" s="16" t="s">
        <v>64</v>
      </c>
      <c r="C41" s="16"/>
      <c r="D41" s="16"/>
      <c r="E41" s="192">
        <v>0</v>
      </c>
      <c r="F41" s="20">
        <v>0</v>
      </c>
      <c r="G41" s="189"/>
      <c r="H41" s="20">
        <v>0</v>
      </c>
      <c r="I41" s="16">
        <v>0</v>
      </c>
    </row>
    <row r="42" spans="1:9">
      <c r="A42" s="18" t="s">
        <v>65</v>
      </c>
      <c r="B42" s="16" t="s">
        <v>66</v>
      </c>
      <c r="C42" s="16"/>
      <c r="D42" s="16">
        <v>0</v>
      </c>
      <c r="E42" s="192">
        <v>0</v>
      </c>
      <c r="F42" s="20">
        <v>0</v>
      </c>
      <c r="G42" s="189"/>
      <c r="H42" s="20">
        <v>0</v>
      </c>
      <c r="I42" s="16">
        <v>0</v>
      </c>
    </row>
    <row r="43" spans="1:9">
      <c r="A43" s="18" t="s">
        <v>67</v>
      </c>
      <c r="B43" s="16" t="s">
        <v>68</v>
      </c>
      <c r="C43" s="16">
        <v>0</v>
      </c>
      <c r="D43" s="16">
        <v>0</v>
      </c>
      <c r="E43" s="192">
        <v>200</v>
      </c>
      <c r="F43" s="20">
        <v>0</v>
      </c>
      <c r="G43" s="189">
        <v>200</v>
      </c>
      <c r="H43" s="20">
        <v>200</v>
      </c>
      <c r="I43" s="16">
        <v>200</v>
      </c>
    </row>
    <row r="44" spans="1:9">
      <c r="A44" s="18" t="s">
        <v>69</v>
      </c>
      <c r="B44" s="16" t="s">
        <v>70</v>
      </c>
      <c r="C44" s="16">
        <v>196.2</v>
      </c>
      <c r="D44" s="16">
        <v>116.74</v>
      </c>
      <c r="E44" s="192">
        <v>200</v>
      </c>
      <c r="F44" s="20"/>
      <c r="G44" s="189">
        <v>200</v>
      </c>
      <c r="H44" s="20">
        <v>300</v>
      </c>
      <c r="I44" s="16">
        <v>300</v>
      </c>
    </row>
    <row r="45" spans="1:9">
      <c r="A45" s="18" t="s">
        <v>71</v>
      </c>
      <c r="B45" s="16" t="s">
        <v>72</v>
      </c>
      <c r="C45" s="16">
        <v>128.16</v>
      </c>
      <c r="D45" s="16">
        <v>0</v>
      </c>
      <c r="E45" s="192">
        <v>3000</v>
      </c>
      <c r="F45" s="20">
        <v>0</v>
      </c>
      <c r="G45" s="189">
        <v>500</v>
      </c>
      <c r="H45" s="20">
        <v>100</v>
      </c>
      <c r="I45" s="16">
        <v>100</v>
      </c>
    </row>
    <row r="46" spans="1:9">
      <c r="A46" s="16" t="s">
        <v>73</v>
      </c>
      <c r="B46" s="16" t="s">
        <v>74</v>
      </c>
      <c r="C46" s="16">
        <v>589.15</v>
      </c>
      <c r="D46" s="16">
        <v>206.4</v>
      </c>
      <c r="E46" s="192">
        <v>700</v>
      </c>
      <c r="F46" s="20">
        <v>650</v>
      </c>
      <c r="G46" s="189">
        <v>700</v>
      </c>
      <c r="H46" s="20">
        <v>700</v>
      </c>
      <c r="I46" s="16">
        <v>700</v>
      </c>
    </row>
    <row r="47" spans="1:9">
      <c r="A47" s="18" t="s">
        <v>75</v>
      </c>
      <c r="B47" s="16" t="s">
        <v>76</v>
      </c>
      <c r="C47" s="16">
        <v>844</v>
      </c>
      <c r="D47" s="16">
        <v>92</v>
      </c>
      <c r="E47" s="192">
        <v>1000</v>
      </c>
      <c r="F47" s="20">
        <v>700</v>
      </c>
      <c r="G47" s="189">
        <v>800</v>
      </c>
      <c r="H47" s="20">
        <v>400</v>
      </c>
      <c r="I47" s="16">
        <v>400</v>
      </c>
    </row>
    <row r="48" spans="1:9">
      <c r="A48" s="18" t="s">
        <v>77</v>
      </c>
      <c r="B48" s="16" t="s">
        <v>78</v>
      </c>
      <c r="C48" s="16">
        <v>3750.04</v>
      </c>
      <c r="D48" s="16">
        <v>764.66</v>
      </c>
      <c r="E48" s="192">
        <v>3000</v>
      </c>
      <c r="F48" s="20">
        <v>4000</v>
      </c>
      <c r="G48" s="189">
        <v>5000</v>
      </c>
      <c r="H48" s="20">
        <v>3000</v>
      </c>
      <c r="I48" s="16">
        <v>3000</v>
      </c>
    </row>
    <row r="49" spans="1:10">
      <c r="A49" s="18" t="s">
        <v>79</v>
      </c>
      <c r="B49" s="16" t="s">
        <v>80</v>
      </c>
      <c r="C49" s="16"/>
      <c r="D49" s="16">
        <v>0</v>
      </c>
      <c r="E49" s="192">
        <v>100</v>
      </c>
      <c r="F49" s="20">
        <v>0</v>
      </c>
      <c r="G49" s="189">
        <v>100</v>
      </c>
      <c r="H49" s="20">
        <v>100</v>
      </c>
      <c r="I49" s="16">
        <v>100</v>
      </c>
    </row>
    <row r="50" spans="1:10">
      <c r="A50" s="18" t="s">
        <v>81</v>
      </c>
      <c r="B50" s="16" t="s">
        <v>82</v>
      </c>
      <c r="C50" s="16">
        <v>2120.4699999999998</v>
      </c>
      <c r="D50" s="16">
        <v>2522.36</v>
      </c>
      <c r="E50" s="192">
        <v>4000</v>
      </c>
      <c r="F50" s="20">
        <v>4200</v>
      </c>
      <c r="G50" s="189">
        <v>4500</v>
      </c>
      <c r="H50" s="20">
        <v>3000</v>
      </c>
      <c r="I50" s="16">
        <v>3000</v>
      </c>
    </row>
    <row r="51" spans="1:10">
      <c r="A51" s="18" t="s">
        <v>83</v>
      </c>
      <c r="B51" s="16" t="s">
        <v>84</v>
      </c>
      <c r="C51" s="16"/>
      <c r="D51" s="16"/>
      <c r="E51" s="192"/>
      <c r="F51" s="20"/>
      <c r="G51" s="189"/>
      <c r="H51" s="20"/>
      <c r="I51" s="16"/>
    </row>
    <row r="52" spans="1:10">
      <c r="A52" s="18" t="s">
        <v>85</v>
      </c>
      <c r="B52" s="16" t="s">
        <v>86</v>
      </c>
      <c r="C52" s="21">
        <v>14630.14</v>
      </c>
      <c r="D52" s="21">
        <v>2436</v>
      </c>
      <c r="E52" s="192">
        <v>5000</v>
      </c>
      <c r="F52" s="20">
        <v>4500</v>
      </c>
      <c r="G52" s="189">
        <v>4500</v>
      </c>
      <c r="H52" s="20">
        <v>1000</v>
      </c>
      <c r="I52" s="16">
        <v>1000</v>
      </c>
      <c r="J52" s="227"/>
    </row>
    <row r="53" spans="1:10">
      <c r="A53" s="18" t="s">
        <v>87</v>
      </c>
      <c r="B53" s="16" t="s">
        <v>88</v>
      </c>
      <c r="C53" s="21">
        <v>24.2</v>
      </c>
      <c r="D53" s="21">
        <v>0</v>
      </c>
      <c r="E53" s="192">
        <v>0</v>
      </c>
      <c r="F53" s="20">
        <v>25</v>
      </c>
      <c r="G53" s="189">
        <v>50</v>
      </c>
      <c r="H53" s="20">
        <v>0</v>
      </c>
      <c r="I53" s="16">
        <v>0</v>
      </c>
    </row>
    <row r="54" spans="1:10">
      <c r="A54" s="18" t="s">
        <v>89</v>
      </c>
      <c r="B54" s="16" t="s">
        <v>90</v>
      </c>
      <c r="C54" s="16">
        <v>395.54</v>
      </c>
      <c r="D54" s="16">
        <v>98.58</v>
      </c>
      <c r="E54" s="192">
        <v>300</v>
      </c>
      <c r="F54" s="20">
        <v>200</v>
      </c>
      <c r="G54" s="189">
        <v>200</v>
      </c>
      <c r="H54" s="20">
        <v>300</v>
      </c>
      <c r="I54" s="16">
        <v>300</v>
      </c>
    </row>
    <row r="55" spans="1:10">
      <c r="A55" s="16" t="s">
        <v>91</v>
      </c>
      <c r="B55" s="16" t="s">
        <v>92</v>
      </c>
      <c r="C55" s="16">
        <v>2555.6999999999998</v>
      </c>
      <c r="D55" s="16">
        <v>2932.5</v>
      </c>
      <c r="E55" s="192">
        <v>3000</v>
      </c>
      <c r="F55" s="20">
        <v>3000</v>
      </c>
      <c r="G55" s="189">
        <v>3500</v>
      </c>
      <c r="H55" s="20">
        <v>3000</v>
      </c>
      <c r="I55" s="16">
        <v>3000</v>
      </c>
    </row>
    <row r="56" spans="1:10">
      <c r="A56" s="18" t="s">
        <v>93</v>
      </c>
      <c r="B56" s="16" t="s">
        <v>94</v>
      </c>
      <c r="C56" s="16">
        <v>871.85</v>
      </c>
      <c r="D56" s="16">
        <v>1195.6300000000001</v>
      </c>
      <c r="E56" s="192">
        <v>1200</v>
      </c>
      <c r="F56" s="20">
        <v>1550</v>
      </c>
      <c r="G56" s="189">
        <v>1550</v>
      </c>
      <c r="H56" s="20">
        <v>1200</v>
      </c>
      <c r="I56" s="16">
        <v>1200</v>
      </c>
    </row>
    <row r="57" spans="1:10">
      <c r="A57" s="18" t="s">
        <v>95</v>
      </c>
      <c r="B57" s="16" t="s">
        <v>96</v>
      </c>
      <c r="C57" s="16">
        <v>605.49</v>
      </c>
      <c r="D57" s="16">
        <v>637.85</v>
      </c>
      <c r="E57" s="192">
        <v>750</v>
      </c>
      <c r="F57" s="20">
        <v>800</v>
      </c>
      <c r="G57" s="189">
        <v>900</v>
      </c>
      <c r="H57" s="20">
        <v>800</v>
      </c>
      <c r="I57" s="16">
        <v>800</v>
      </c>
    </row>
    <row r="58" spans="1:10">
      <c r="A58" s="18" t="s">
        <v>97</v>
      </c>
      <c r="B58" s="16" t="s">
        <v>98</v>
      </c>
      <c r="C58" s="16">
        <v>700</v>
      </c>
      <c r="D58" s="16">
        <v>1600</v>
      </c>
      <c r="E58" s="192">
        <v>1800</v>
      </c>
      <c r="F58" s="20">
        <v>1800</v>
      </c>
      <c r="G58" s="189">
        <v>1800</v>
      </c>
      <c r="H58" s="20">
        <v>1000</v>
      </c>
      <c r="I58" s="16">
        <v>1000</v>
      </c>
    </row>
    <row r="59" spans="1:10">
      <c r="A59" s="18" t="s">
        <v>99</v>
      </c>
      <c r="B59" s="16" t="s">
        <v>100</v>
      </c>
      <c r="C59" s="16">
        <v>587</v>
      </c>
      <c r="D59" s="16">
        <v>295</v>
      </c>
      <c r="E59" s="192">
        <v>1800</v>
      </c>
      <c r="F59" s="20">
        <v>1100</v>
      </c>
      <c r="G59" s="189">
        <v>1500</v>
      </c>
      <c r="H59" s="20">
        <v>4000</v>
      </c>
      <c r="I59" s="16">
        <v>4000</v>
      </c>
    </row>
    <row r="60" spans="1:10">
      <c r="A60" s="18" t="s">
        <v>101</v>
      </c>
      <c r="B60" s="16" t="s">
        <v>102</v>
      </c>
      <c r="C60" s="16">
        <v>18</v>
      </c>
      <c r="D60" s="16">
        <v>30</v>
      </c>
      <c r="E60" s="192">
        <v>100</v>
      </c>
      <c r="F60" s="20">
        <v>100</v>
      </c>
      <c r="G60" s="189">
        <v>100</v>
      </c>
      <c r="H60" s="20">
        <v>100</v>
      </c>
      <c r="I60" s="16">
        <v>100</v>
      </c>
    </row>
    <row r="61" spans="1:10">
      <c r="A61" s="18" t="s">
        <v>103</v>
      </c>
      <c r="B61" s="16" t="s">
        <v>104</v>
      </c>
      <c r="C61" s="16">
        <v>2642.15</v>
      </c>
      <c r="D61" s="16">
        <v>2661.47</v>
      </c>
      <c r="E61" s="192">
        <v>2900</v>
      </c>
      <c r="F61" s="20">
        <v>2900</v>
      </c>
      <c r="G61" s="189">
        <v>3000</v>
      </c>
      <c r="H61" s="20">
        <v>3000</v>
      </c>
      <c r="I61" s="16">
        <v>3000</v>
      </c>
    </row>
    <row r="62" spans="1:10">
      <c r="A62" s="18" t="s">
        <v>105</v>
      </c>
      <c r="B62" s="16" t="s">
        <v>106</v>
      </c>
      <c r="C62" s="16">
        <v>2900</v>
      </c>
      <c r="D62" s="16">
        <v>1000</v>
      </c>
      <c r="E62" s="192">
        <v>1000</v>
      </c>
      <c r="F62" s="20">
        <v>1000</v>
      </c>
      <c r="G62" s="189">
        <v>1500</v>
      </c>
      <c r="H62" s="20">
        <v>800</v>
      </c>
      <c r="I62" s="16">
        <v>800</v>
      </c>
      <c r="J62" s="227"/>
    </row>
    <row r="63" spans="1:10">
      <c r="A63" s="18" t="s">
        <v>107</v>
      </c>
      <c r="B63" s="16" t="s">
        <v>108</v>
      </c>
      <c r="C63" s="16">
        <v>90.5</v>
      </c>
      <c r="D63" s="16">
        <v>100</v>
      </c>
      <c r="E63" s="192">
        <v>100</v>
      </c>
      <c r="F63" s="20">
        <v>0</v>
      </c>
      <c r="G63" s="189">
        <v>100</v>
      </c>
      <c r="H63" s="20">
        <v>100</v>
      </c>
      <c r="I63" s="16">
        <v>100</v>
      </c>
    </row>
    <row r="64" spans="1:10">
      <c r="A64" s="18" t="s">
        <v>109</v>
      </c>
      <c r="B64" s="16" t="s">
        <v>110</v>
      </c>
      <c r="C64" s="16">
        <v>1195.5899999999999</v>
      </c>
      <c r="D64" s="16">
        <v>1530.5</v>
      </c>
      <c r="E64" s="192">
        <v>1600</v>
      </c>
      <c r="F64" s="20">
        <v>1600</v>
      </c>
      <c r="G64" s="189">
        <v>1600</v>
      </c>
      <c r="H64" s="20">
        <v>2000</v>
      </c>
      <c r="I64" s="16">
        <v>2000</v>
      </c>
    </row>
    <row r="65" spans="1:9">
      <c r="A65" s="18" t="s">
        <v>578</v>
      </c>
      <c r="B65" s="16" t="s">
        <v>579</v>
      </c>
      <c r="C65" s="16">
        <v>0</v>
      </c>
      <c r="D65" s="16">
        <v>0</v>
      </c>
      <c r="E65" s="192">
        <v>100</v>
      </c>
      <c r="F65" s="20">
        <v>100</v>
      </c>
      <c r="G65" s="189">
        <v>100</v>
      </c>
      <c r="H65" s="20">
        <v>100</v>
      </c>
      <c r="I65" s="16">
        <v>100</v>
      </c>
    </row>
    <row r="66" spans="1:9">
      <c r="A66" s="16" t="s">
        <v>111</v>
      </c>
      <c r="B66" s="16" t="s">
        <v>112</v>
      </c>
      <c r="C66" s="16">
        <v>500</v>
      </c>
      <c r="D66" s="16">
        <v>340.69</v>
      </c>
      <c r="E66" s="192">
        <v>500</v>
      </c>
      <c r="F66" s="20">
        <v>500</v>
      </c>
      <c r="G66" s="189">
        <v>500</v>
      </c>
      <c r="H66" s="20">
        <v>500</v>
      </c>
      <c r="I66" s="16">
        <v>500</v>
      </c>
    </row>
    <row r="67" spans="1:9">
      <c r="A67" s="161" t="s">
        <v>653</v>
      </c>
      <c r="B67" s="16" t="s">
        <v>530</v>
      </c>
      <c r="C67" s="16">
        <v>0</v>
      </c>
      <c r="D67" s="16">
        <v>0</v>
      </c>
      <c r="E67" s="192"/>
      <c r="F67" s="20"/>
      <c r="G67" s="189"/>
      <c r="H67" s="20"/>
      <c r="I67" s="16"/>
    </row>
    <row r="68" spans="1:9">
      <c r="A68" s="18" t="s">
        <v>652</v>
      </c>
      <c r="B68" s="16" t="s">
        <v>113</v>
      </c>
      <c r="C68" s="16">
        <v>7846</v>
      </c>
      <c r="D68" s="16">
        <v>0</v>
      </c>
      <c r="E68" s="192"/>
      <c r="F68" s="20"/>
      <c r="G68" s="189"/>
      <c r="H68" s="20"/>
      <c r="I68" s="16"/>
    </row>
    <row r="69" spans="1:9">
      <c r="A69" s="18" t="s">
        <v>114</v>
      </c>
      <c r="B69" s="16" t="s">
        <v>115</v>
      </c>
      <c r="C69" s="16">
        <v>280</v>
      </c>
      <c r="D69" s="16">
        <v>210</v>
      </c>
      <c r="E69" s="192">
        <v>210</v>
      </c>
      <c r="F69" s="20">
        <v>350</v>
      </c>
      <c r="G69" s="189">
        <v>350</v>
      </c>
      <c r="H69" s="20">
        <v>250</v>
      </c>
      <c r="I69" s="16">
        <v>250</v>
      </c>
    </row>
    <row r="70" spans="1:9">
      <c r="A70" s="161" t="s">
        <v>670</v>
      </c>
      <c r="B70" s="16" t="s">
        <v>669</v>
      </c>
      <c r="C70" s="16"/>
      <c r="D70" s="16"/>
      <c r="E70" s="192"/>
      <c r="F70" s="20">
        <v>400</v>
      </c>
      <c r="G70" s="189">
        <v>600</v>
      </c>
      <c r="H70" s="20">
        <v>700</v>
      </c>
      <c r="I70" s="16">
        <v>700</v>
      </c>
    </row>
    <row r="71" spans="1:9">
      <c r="A71" s="18" t="s">
        <v>116</v>
      </c>
      <c r="B71" s="16" t="s">
        <v>117</v>
      </c>
      <c r="C71" s="16">
        <v>267.37</v>
      </c>
      <c r="D71" s="16">
        <v>239.86</v>
      </c>
      <c r="E71" s="192">
        <v>200</v>
      </c>
      <c r="F71" s="20">
        <v>0</v>
      </c>
      <c r="G71" s="189">
        <v>300</v>
      </c>
      <c r="H71" s="20">
        <v>200</v>
      </c>
      <c r="I71" s="16">
        <v>200</v>
      </c>
    </row>
    <row r="72" spans="1:9">
      <c r="A72" s="18" t="s">
        <v>118</v>
      </c>
      <c r="B72" s="16" t="s">
        <v>119</v>
      </c>
      <c r="C72" s="16">
        <v>357.45</v>
      </c>
      <c r="D72" s="16">
        <v>366.47</v>
      </c>
      <c r="E72" s="192">
        <v>160</v>
      </c>
      <c r="F72" s="20">
        <v>200</v>
      </c>
      <c r="G72" s="189">
        <v>2500</v>
      </c>
      <c r="H72" s="20">
        <v>50</v>
      </c>
      <c r="I72" s="16">
        <v>50</v>
      </c>
    </row>
    <row r="73" spans="1:9">
      <c r="A73" s="16" t="s">
        <v>120</v>
      </c>
      <c r="B73" s="16" t="s">
        <v>121</v>
      </c>
      <c r="C73" s="16">
        <v>95.8</v>
      </c>
      <c r="D73" s="16">
        <v>145.24</v>
      </c>
      <c r="E73" s="192">
        <v>110</v>
      </c>
      <c r="F73" s="20">
        <v>120</v>
      </c>
      <c r="G73" s="189">
        <v>160</v>
      </c>
      <c r="H73" s="20">
        <v>90</v>
      </c>
      <c r="I73" s="16">
        <v>90</v>
      </c>
    </row>
    <row r="74" spans="1:9">
      <c r="A74" s="16" t="s">
        <v>122</v>
      </c>
      <c r="B74" s="16" t="s">
        <v>123</v>
      </c>
      <c r="C74" s="16">
        <v>29.89</v>
      </c>
      <c r="D74" s="16">
        <v>0</v>
      </c>
      <c r="E74" s="192">
        <v>40</v>
      </c>
      <c r="F74" s="20">
        <v>0</v>
      </c>
      <c r="G74" s="189">
        <v>0</v>
      </c>
      <c r="H74" s="20">
        <v>50</v>
      </c>
      <c r="I74" s="16">
        <v>50</v>
      </c>
    </row>
    <row r="75" spans="1:9">
      <c r="A75" s="18" t="s">
        <v>124</v>
      </c>
      <c r="B75" s="16" t="s">
        <v>125</v>
      </c>
      <c r="C75" s="16">
        <v>882.86</v>
      </c>
      <c r="D75" s="16">
        <v>978.13</v>
      </c>
      <c r="E75" s="192">
        <v>1050</v>
      </c>
      <c r="F75" s="20">
        <v>1000</v>
      </c>
      <c r="G75" s="189">
        <v>1090</v>
      </c>
      <c r="H75" s="20">
        <v>1000</v>
      </c>
      <c r="I75" s="16">
        <v>1000</v>
      </c>
    </row>
    <row r="76" spans="1:9">
      <c r="A76" s="18" t="s">
        <v>126</v>
      </c>
      <c r="B76" s="16" t="s">
        <v>127</v>
      </c>
      <c r="C76" s="16"/>
      <c r="D76" s="16">
        <v>3315.6</v>
      </c>
      <c r="E76" s="192"/>
      <c r="F76" s="20">
        <v>9000</v>
      </c>
      <c r="G76" s="189">
        <v>0</v>
      </c>
      <c r="H76" s="20"/>
      <c r="I76" s="16"/>
    </row>
    <row r="77" spans="1:9">
      <c r="A77" s="276" t="s">
        <v>526</v>
      </c>
      <c r="B77" s="276"/>
      <c r="C77" s="22">
        <f t="shared" ref="C77:I77" si="1">SUM(C78:C94)</f>
        <v>2237.92</v>
      </c>
      <c r="D77" s="23">
        <f t="shared" si="1"/>
        <v>2407.58</v>
      </c>
      <c r="E77" s="22">
        <f t="shared" si="1"/>
        <v>2600</v>
      </c>
      <c r="F77" s="22">
        <f t="shared" si="1"/>
        <v>2472</v>
      </c>
      <c r="G77" s="22">
        <f t="shared" si="1"/>
        <v>2600</v>
      </c>
      <c r="H77" s="24">
        <f t="shared" si="1"/>
        <v>2700</v>
      </c>
      <c r="I77" s="22">
        <f t="shared" si="1"/>
        <v>2700</v>
      </c>
    </row>
    <row r="78" spans="1:9">
      <c r="A78" s="25" t="s">
        <v>523</v>
      </c>
      <c r="B78" s="16" t="s">
        <v>128</v>
      </c>
      <c r="C78" s="16">
        <v>1068</v>
      </c>
      <c r="D78" s="16">
        <v>1194</v>
      </c>
      <c r="E78" s="192">
        <v>1140</v>
      </c>
      <c r="F78" s="16">
        <v>1100</v>
      </c>
      <c r="G78" s="189">
        <v>1140</v>
      </c>
      <c r="H78" s="20">
        <v>1200</v>
      </c>
      <c r="I78" s="16">
        <v>1200</v>
      </c>
    </row>
    <row r="79" spans="1:9">
      <c r="A79" s="18" t="s">
        <v>524</v>
      </c>
      <c r="B79" s="16" t="s">
        <v>129</v>
      </c>
      <c r="C79" s="16">
        <v>106.8</v>
      </c>
      <c r="D79" s="16">
        <v>119.39</v>
      </c>
      <c r="E79" s="192">
        <v>115</v>
      </c>
      <c r="F79" s="16">
        <v>110</v>
      </c>
      <c r="G79" s="189">
        <v>115</v>
      </c>
      <c r="H79" s="20">
        <v>120</v>
      </c>
      <c r="I79" s="16">
        <v>120</v>
      </c>
    </row>
    <row r="80" spans="1:9">
      <c r="A80" s="18" t="s">
        <v>525</v>
      </c>
      <c r="B80" s="16" t="s">
        <v>130</v>
      </c>
      <c r="C80" s="16">
        <v>15.11</v>
      </c>
      <c r="D80" s="16">
        <v>15.48</v>
      </c>
      <c r="E80" s="192">
        <v>16</v>
      </c>
      <c r="F80" s="16">
        <v>15</v>
      </c>
      <c r="G80" s="189">
        <v>16</v>
      </c>
      <c r="H80" s="20">
        <v>20</v>
      </c>
      <c r="I80" s="16">
        <v>20</v>
      </c>
    </row>
    <row r="81" spans="1:9">
      <c r="A81" s="18" t="s">
        <v>575</v>
      </c>
      <c r="B81" s="16" t="s">
        <v>131</v>
      </c>
      <c r="C81" s="16">
        <v>149.43</v>
      </c>
      <c r="D81" s="16">
        <v>155.5</v>
      </c>
      <c r="E81" s="192">
        <v>160</v>
      </c>
      <c r="F81" s="16">
        <v>150</v>
      </c>
      <c r="G81" s="189">
        <v>160</v>
      </c>
      <c r="H81" s="20">
        <v>170</v>
      </c>
      <c r="I81" s="16">
        <v>170</v>
      </c>
    </row>
    <row r="82" spans="1:9">
      <c r="A82" s="18" t="s">
        <v>527</v>
      </c>
      <c r="B82" s="16" t="s">
        <v>132</v>
      </c>
      <c r="C82" s="16">
        <v>8.64</v>
      </c>
      <c r="D82" s="16">
        <v>8.86</v>
      </c>
      <c r="E82" s="192">
        <v>10</v>
      </c>
      <c r="F82" s="16">
        <v>10</v>
      </c>
      <c r="G82" s="189">
        <v>10</v>
      </c>
      <c r="H82" s="20">
        <v>10</v>
      </c>
      <c r="I82" s="16">
        <v>10</v>
      </c>
    </row>
    <row r="83" spans="1:9">
      <c r="A83" s="18" t="s">
        <v>528</v>
      </c>
      <c r="B83" s="16" t="s">
        <v>133</v>
      </c>
      <c r="C83" s="16">
        <v>31.98</v>
      </c>
      <c r="D83" s="16">
        <v>33.31</v>
      </c>
      <c r="E83" s="192">
        <v>35</v>
      </c>
      <c r="F83" s="16">
        <v>35</v>
      </c>
      <c r="G83" s="189">
        <v>35</v>
      </c>
      <c r="H83" s="20">
        <v>38</v>
      </c>
      <c r="I83" s="16">
        <v>38</v>
      </c>
    </row>
    <row r="84" spans="1:9">
      <c r="A84" s="18" t="s">
        <v>529</v>
      </c>
      <c r="B84" s="16" t="s">
        <v>134</v>
      </c>
      <c r="C84" s="16">
        <v>10.68</v>
      </c>
      <c r="D84" s="16">
        <v>11.03</v>
      </c>
      <c r="E84" s="192">
        <v>12</v>
      </c>
      <c r="F84" s="16">
        <v>12</v>
      </c>
      <c r="G84" s="189">
        <v>12</v>
      </c>
      <c r="H84" s="20">
        <v>12</v>
      </c>
      <c r="I84" s="16">
        <v>12</v>
      </c>
    </row>
    <row r="85" spans="1:9">
      <c r="A85" s="18" t="s">
        <v>564</v>
      </c>
      <c r="B85" s="16" t="s">
        <v>135</v>
      </c>
      <c r="C85" s="16">
        <v>50.63</v>
      </c>
      <c r="D85" s="16">
        <v>52.66</v>
      </c>
      <c r="E85" s="192">
        <v>55</v>
      </c>
      <c r="F85" s="16">
        <v>50</v>
      </c>
      <c r="G85" s="189">
        <v>55</v>
      </c>
      <c r="H85" s="20">
        <v>50</v>
      </c>
      <c r="I85" s="16">
        <v>50</v>
      </c>
    </row>
    <row r="86" spans="1:9">
      <c r="A86" s="18" t="s">
        <v>565</v>
      </c>
      <c r="B86" s="16" t="s">
        <v>136</v>
      </c>
      <c r="C86" s="16"/>
      <c r="D86" s="16">
        <v>0</v>
      </c>
      <c r="E86" s="192">
        <v>0</v>
      </c>
      <c r="F86" s="16">
        <v>0</v>
      </c>
      <c r="G86" s="189">
        <v>0</v>
      </c>
      <c r="H86" s="20">
        <v>100</v>
      </c>
      <c r="I86" s="16">
        <v>100</v>
      </c>
    </row>
    <row r="87" spans="1:9">
      <c r="A87" s="18" t="s">
        <v>566</v>
      </c>
      <c r="B87" s="16" t="s">
        <v>137</v>
      </c>
      <c r="C87" s="16">
        <v>400</v>
      </c>
      <c r="D87" s="16">
        <v>500</v>
      </c>
      <c r="E87" s="192">
        <v>500</v>
      </c>
      <c r="F87" s="16">
        <v>500</v>
      </c>
      <c r="G87" s="189">
        <v>500</v>
      </c>
      <c r="H87" s="20">
        <v>490</v>
      </c>
      <c r="I87" s="16">
        <v>490</v>
      </c>
    </row>
    <row r="88" spans="1:9">
      <c r="A88" s="18" t="s">
        <v>567</v>
      </c>
      <c r="B88" s="16" t="s">
        <v>35</v>
      </c>
      <c r="C88" s="16">
        <v>30</v>
      </c>
      <c r="D88" s="16">
        <v>30</v>
      </c>
      <c r="E88" s="192">
        <v>30</v>
      </c>
      <c r="F88" s="16">
        <v>30</v>
      </c>
      <c r="G88" s="189">
        <v>30</v>
      </c>
      <c r="H88" s="20">
        <v>50</v>
      </c>
      <c r="I88" s="16">
        <v>50</v>
      </c>
    </row>
    <row r="89" spans="1:9">
      <c r="A89" s="16" t="s">
        <v>568</v>
      </c>
      <c r="B89" s="16" t="s">
        <v>138</v>
      </c>
      <c r="C89" s="16">
        <v>70</v>
      </c>
      <c r="D89" s="16">
        <v>70</v>
      </c>
      <c r="E89" s="192">
        <v>70</v>
      </c>
      <c r="F89" s="16">
        <v>70</v>
      </c>
      <c r="G89" s="189">
        <v>70</v>
      </c>
      <c r="H89" s="20">
        <v>100</v>
      </c>
      <c r="I89" s="16">
        <v>100</v>
      </c>
    </row>
    <row r="90" spans="1:9">
      <c r="A90" s="16" t="s">
        <v>569</v>
      </c>
      <c r="B90" s="16" t="s">
        <v>45</v>
      </c>
      <c r="C90" s="16">
        <v>163.98</v>
      </c>
      <c r="D90" s="16">
        <v>84.68</v>
      </c>
      <c r="E90" s="192">
        <v>120</v>
      </c>
      <c r="F90" s="16">
        <v>250</v>
      </c>
      <c r="G90" s="189">
        <v>120</v>
      </c>
      <c r="H90" s="20">
        <v>100</v>
      </c>
      <c r="I90" s="16">
        <v>100</v>
      </c>
    </row>
    <row r="91" spans="1:9">
      <c r="A91" s="18" t="s">
        <v>570</v>
      </c>
      <c r="B91" s="16" t="s">
        <v>139</v>
      </c>
      <c r="C91" s="16">
        <v>99.58</v>
      </c>
      <c r="D91" s="16">
        <v>99.58</v>
      </c>
      <c r="E91" s="192">
        <v>100</v>
      </c>
      <c r="F91" s="16">
        <v>100</v>
      </c>
      <c r="G91" s="189">
        <v>100</v>
      </c>
      <c r="H91" s="20">
        <v>100</v>
      </c>
      <c r="I91" s="16">
        <v>100</v>
      </c>
    </row>
    <row r="92" spans="1:9">
      <c r="A92" s="18" t="s">
        <v>571</v>
      </c>
      <c r="B92" s="16" t="s">
        <v>535</v>
      </c>
      <c r="C92" s="16">
        <v>0</v>
      </c>
      <c r="D92" s="16">
        <v>0</v>
      </c>
      <c r="E92" s="192">
        <v>200</v>
      </c>
      <c r="F92" s="16">
        <v>0</v>
      </c>
      <c r="G92" s="189">
        <v>200</v>
      </c>
      <c r="H92" s="20">
        <v>100</v>
      </c>
      <c r="I92" s="16">
        <v>100</v>
      </c>
    </row>
    <row r="93" spans="1:9">
      <c r="A93" s="18" t="s">
        <v>572</v>
      </c>
      <c r="B93" s="16" t="s">
        <v>140</v>
      </c>
      <c r="C93" s="16">
        <v>25.09</v>
      </c>
      <c r="D93" s="16">
        <v>25.09</v>
      </c>
      <c r="E93" s="192">
        <v>27</v>
      </c>
      <c r="F93" s="16">
        <v>30</v>
      </c>
      <c r="G93" s="189">
        <v>27</v>
      </c>
      <c r="H93" s="20">
        <v>30</v>
      </c>
      <c r="I93" s="16">
        <v>30</v>
      </c>
    </row>
    <row r="94" spans="1:9">
      <c r="A94" s="18" t="s">
        <v>574</v>
      </c>
      <c r="B94" s="16" t="s">
        <v>141</v>
      </c>
      <c r="C94" s="16">
        <v>8</v>
      </c>
      <c r="D94" s="16">
        <v>8</v>
      </c>
      <c r="E94" s="192">
        <v>10</v>
      </c>
      <c r="F94" s="16">
        <v>10</v>
      </c>
      <c r="G94" s="189">
        <v>10</v>
      </c>
      <c r="H94" s="20">
        <v>10</v>
      </c>
      <c r="I94" s="16">
        <v>10</v>
      </c>
    </row>
    <row r="95" spans="1:9">
      <c r="A95" s="276" t="s">
        <v>142</v>
      </c>
      <c r="B95" s="276"/>
      <c r="C95" s="22">
        <f t="shared" ref="C95:I95" si="2">SUM(C96:C100)</f>
        <v>255.48000000000002</v>
      </c>
      <c r="D95" s="22">
        <f t="shared" si="2"/>
        <v>245.5</v>
      </c>
      <c r="E95" s="22">
        <f t="shared" si="2"/>
        <v>300</v>
      </c>
      <c r="F95" s="22">
        <f t="shared" si="2"/>
        <v>300</v>
      </c>
      <c r="G95" s="22">
        <f t="shared" si="2"/>
        <v>300</v>
      </c>
      <c r="H95" s="24">
        <f t="shared" si="2"/>
        <v>300</v>
      </c>
      <c r="I95" s="22">
        <f t="shared" si="2"/>
        <v>300</v>
      </c>
    </row>
    <row r="96" spans="1:9">
      <c r="A96" s="18" t="s">
        <v>143</v>
      </c>
      <c r="B96" s="16" t="s">
        <v>144</v>
      </c>
      <c r="C96" s="16">
        <v>49</v>
      </c>
      <c r="D96" s="16">
        <v>49.9</v>
      </c>
      <c r="E96" s="19">
        <v>50</v>
      </c>
      <c r="F96" s="16">
        <v>50</v>
      </c>
      <c r="G96" s="189">
        <v>50</v>
      </c>
      <c r="H96" s="20">
        <v>50</v>
      </c>
      <c r="I96" s="16">
        <v>50</v>
      </c>
    </row>
    <row r="97" spans="1:9">
      <c r="A97" s="16" t="s">
        <v>145</v>
      </c>
      <c r="B97" s="16" t="s">
        <v>146</v>
      </c>
      <c r="C97" s="16">
        <v>32.4</v>
      </c>
      <c r="D97" s="16">
        <v>24.4</v>
      </c>
      <c r="E97" s="19">
        <v>50</v>
      </c>
      <c r="F97" s="16">
        <v>50</v>
      </c>
      <c r="G97" s="189">
        <v>50</v>
      </c>
      <c r="H97" s="20">
        <v>50</v>
      </c>
      <c r="I97" s="16">
        <v>50</v>
      </c>
    </row>
    <row r="98" spans="1:9">
      <c r="A98" s="18" t="s">
        <v>147</v>
      </c>
      <c r="B98" s="16" t="s">
        <v>138</v>
      </c>
      <c r="C98" s="16">
        <v>25</v>
      </c>
      <c r="D98" s="16">
        <v>30</v>
      </c>
      <c r="E98" s="19">
        <v>50</v>
      </c>
      <c r="F98" s="16">
        <v>50</v>
      </c>
      <c r="G98" s="189">
        <v>50</v>
      </c>
      <c r="H98" s="20">
        <v>50</v>
      </c>
      <c r="I98" s="16">
        <v>50</v>
      </c>
    </row>
    <row r="99" spans="1:9">
      <c r="A99" s="18" t="s">
        <v>148</v>
      </c>
      <c r="B99" s="16" t="s">
        <v>149</v>
      </c>
      <c r="C99" s="16">
        <v>99.08</v>
      </c>
      <c r="D99" s="16">
        <v>91.2</v>
      </c>
      <c r="E99" s="19">
        <v>100</v>
      </c>
      <c r="F99" s="16">
        <v>100</v>
      </c>
      <c r="G99" s="189">
        <v>100</v>
      </c>
      <c r="H99" s="20">
        <v>100</v>
      </c>
      <c r="I99" s="16">
        <v>100</v>
      </c>
    </row>
    <row r="100" spans="1:9">
      <c r="A100" s="18" t="s">
        <v>573</v>
      </c>
      <c r="B100" s="16" t="s">
        <v>150</v>
      </c>
      <c r="C100" s="16">
        <v>50</v>
      </c>
      <c r="D100" s="16">
        <v>50</v>
      </c>
      <c r="E100" s="19">
        <v>50</v>
      </c>
      <c r="F100" s="16">
        <v>50</v>
      </c>
      <c r="G100" s="189">
        <v>50</v>
      </c>
      <c r="H100" s="20">
        <v>50</v>
      </c>
      <c r="I100" s="16">
        <v>50</v>
      </c>
    </row>
    <row r="101" spans="1:9">
      <c r="A101" s="276" t="s">
        <v>151</v>
      </c>
      <c r="B101" s="276"/>
      <c r="C101" s="22">
        <f t="shared" ref="C101:I101" si="3">SUM(C102:C109)</f>
        <v>92.389999999999986</v>
      </c>
      <c r="D101" s="22">
        <f t="shared" si="3"/>
        <v>92.58</v>
      </c>
      <c r="E101" s="22">
        <f t="shared" si="3"/>
        <v>110</v>
      </c>
      <c r="F101" s="22">
        <f t="shared" si="3"/>
        <v>110</v>
      </c>
      <c r="G101" s="22">
        <f t="shared" si="3"/>
        <v>110</v>
      </c>
      <c r="H101" s="24">
        <f t="shared" si="3"/>
        <v>150</v>
      </c>
      <c r="I101" s="22">
        <f t="shared" si="3"/>
        <v>150</v>
      </c>
    </row>
    <row r="102" spans="1:9">
      <c r="A102" s="25" t="s">
        <v>152</v>
      </c>
      <c r="B102" s="16" t="s">
        <v>153</v>
      </c>
      <c r="C102" s="16">
        <v>68.599999999999994</v>
      </c>
      <c r="D102" s="16">
        <v>68.599999999999994</v>
      </c>
      <c r="E102" s="19">
        <v>80</v>
      </c>
      <c r="F102" s="16">
        <v>80</v>
      </c>
      <c r="G102" s="189">
        <v>80</v>
      </c>
      <c r="H102" s="20">
        <v>100</v>
      </c>
      <c r="I102" s="16">
        <v>100</v>
      </c>
    </row>
    <row r="103" spans="1:9">
      <c r="A103" s="18" t="s">
        <v>576</v>
      </c>
      <c r="B103" s="16" t="s">
        <v>577</v>
      </c>
      <c r="C103" s="16">
        <v>6.84</v>
      </c>
      <c r="D103" s="16">
        <v>6.86</v>
      </c>
      <c r="E103" s="19">
        <v>8</v>
      </c>
      <c r="F103" s="16">
        <v>8</v>
      </c>
      <c r="G103" s="189">
        <v>8</v>
      </c>
      <c r="H103" s="20">
        <v>10</v>
      </c>
      <c r="I103" s="16">
        <v>10</v>
      </c>
    </row>
    <row r="104" spans="1:9">
      <c r="A104" s="18" t="s">
        <v>154</v>
      </c>
      <c r="B104" s="16" t="s">
        <v>155</v>
      </c>
      <c r="C104" s="16">
        <v>0.94</v>
      </c>
      <c r="D104" s="16">
        <v>0.96</v>
      </c>
      <c r="E104" s="19">
        <v>2</v>
      </c>
      <c r="F104" s="16">
        <v>2</v>
      </c>
      <c r="G104" s="189">
        <v>2</v>
      </c>
      <c r="H104" s="20">
        <v>2</v>
      </c>
      <c r="I104" s="16">
        <v>2</v>
      </c>
    </row>
    <row r="105" spans="1:9">
      <c r="A105" s="18" t="s">
        <v>156</v>
      </c>
      <c r="B105" s="16" t="s">
        <v>157</v>
      </c>
      <c r="C105" s="16">
        <v>9.58</v>
      </c>
      <c r="D105" s="16">
        <v>9.61</v>
      </c>
      <c r="E105" s="19">
        <v>12</v>
      </c>
      <c r="F105" s="16">
        <v>12</v>
      </c>
      <c r="G105" s="189">
        <v>12</v>
      </c>
      <c r="H105" s="20">
        <v>17</v>
      </c>
      <c r="I105" s="16">
        <v>17</v>
      </c>
    </row>
    <row r="106" spans="1:9">
      <c r="A106" s="18" t="s">
        <v>158</v>
      </c>
      <c r="B106" s="16" t="s">
        <v>159</v>
      </c>
      <c r="C106" s="16">
        <v>0.52</v>
      </c>
      <c r="D106" s="16">
        <v>0.55000000000000004</v>
      </c>
      <c r="E106" s="19">
        <v>1</v>
      </c>
      <c r="F106" s="16">
        <v>1</v>
      </c>
      <c r="G106" s="189">
        <v>1</v>
      </c>
      <c r="H106" s="20">
        <v>2</v>
      </c>
      <c r="I106" s="16">
        <v>2</v>
      </c>
    </row>
    <row r="107" spans="1:9">
      <c r="A107" s="16" t="s">
        <v>160</v>
      </c>
      <c r="B107" s="16" t="s">
        <v>161</v>
      </c>
      <c r="C107" s="16">
        <v>2.0299999999999998</v>
      </c>
      <c r="D107" s="16">
        <v>2.06</v>
      </c>
      <c r="E107" s="19">
        <v>2</v>
      </c>
      <c r="F107" s="16">
        <v>2</v>
      </c>
      <c r="G107" s="189">
        <v>2</v>
      </c>
      <c r="H107" s="20">
        <v>5</v>
      </c>
      <c r="I107" s="16">
        <v>5</v>
      </c>
    </row>
    <row r="108" spans="1:9">
      <c r="A108" s="16" t="s">
        <v>162</v>
      </c>
      <c r="B108" s="16" t="s">
        <v>163</v>
      </c>
      <c r="C108" s="16">
        <v>0.66</v>
      </c>
      <c r="D108" s="16">
        <v>0.68</v>
      </c>
      <c r="E108" s="19">
        <v>1</v>
      </c>
      <c r="F108" s="16">
        <v>1</v>
      </c>
      <c r="G108" s="189">
        <v>1</v>
      </c>
      <c r="H108" s="20">
        <v>2</v>
      </c>
      <c r="I108" s="16">
        <v>2</v>
      </c>
    </row>
    <row r="109" spans="1:9">
      <c r="A109" s="18" t="s">
        <v>164</v>
      </c>
      <c r="B109" s="16" t="s">
        <v>165</v>
      </c>
      <c r="C109" s="16">
        <v>3.22</v>
      </c>
      <c r="D109" s="16">
        <v>3.26</v>
      </c>
      <c r="E109" s="19">
        <v>4</v>
      </c>
      <c r="F109" s="16">
        <v>4</v>
      </c>
      <c r="G109" s="189">
        <v>4</v>
      </c>
      <c r="H109" s="20">
        <v>12</v>
      </c>
      <c r="I109" s="16">
        <v>12</v>
      </c>
    </row>
    <row r="110" spans="1:9">
      <c r="A110" s="282" t="s">
        <v>621</v>
      </c>
      <c r="B110" s="283"/>
      <c r="C110" s="202">
        <f t="shared" ref="C110:I110" si="4">SUM(C111:C120)</f>
        <v>0</v>
      </c>
      <c r="D110" s="202">
        <f t="shared" si="4"/>
        <v>2280</v>
      </c>
      <c r="E110" s="203">
        <f t="shared" si="4"/>
        <v>3150</v>
      </c>
      <c r="F110" s="202">
        <f t="shared" si="4"/>
        <v>3140</v>
      </c>
      <c r="G110" s="204">
        <f t="shared" si="4"/>
        <v>0</v>
      </c>
      <c r="H110" s="205">
        <f t="shared" si="4"/>
        <v>0</v>
      </c>
      <c r="I110" s="202">
        <f t="shared" si="4"/>
        <v>0</v>
      </c>
    </row>
    <row r="111" spans="1:9">
      <c r="A111" s="161" t="s">
        <v>622</v>
      </c>
      <c r="B111" s="161" t="s">
        <v>283</v>
      </c>
      <c r="C111" s="16"/>
      <c r="D111" s="16">
        <v>1334.85</v>
      </c>
      <c r="E111" s="192">
        <v>1200</v>
      </c>
      <c r="F111" s="16">
        <v>470</v>
      </c>
      <c r="G111" s="189">
        <v>0</v>
      </c>
      <c r="H111" s="20"/>
      <c r="I111" s="16"/>
    </row>
    <row r="112" spans="1:9">
      <c r="A112" s="161" t="s">
        <v>639</v>
      </c>
      <c r="B112" s="161" t="s">
        <v>640</v>
      </c>
      <c r="C112" s="16"/>
      <c r="D112" s="16"/>
      <c r="E112" s="192">
        <v>1000</v>
      </c>
      <c r="F112" s="16">
        <v>1980</v>
      </c>
      <c r="G112" s="189">
        <v>0</v>
      </c>
      <c r="H112" s="20"/>
      <c r="I112" s="16"/>
    </row>
    <row r="113" spans="1:10">
      <c r="A113" s="161" t="s">
        <v>628</v>
      </c>
      <c r="B113" s="161" t="s">
        <v>186</v>
      </c>
      <c r="C113" s="16"/>
      <c r="D113" s="16">
        <v>490</v>
      </c>
      <c r="E113" s="192">
        <v>500</v>
      </c>
      <c r="F113" s="16"/>
      <c r="G113" s="189">
        <v>0</v>
      </c>
      <c r="H113" s="20"/>
      <c r="I113" s="16"/>
      <c r="J113" s="1" t="s">
        <v>627</v>
      </c>
    </row>
    <row r="114" spans="1:10">
      <c r="A114" s="161" t="s">
        <v>623</v>
      </c>
      <c r="B114" s="161" t="s">
        <v>149</v>
      </c>
      <c r="C114" s="16"/>
      <c r="D114" s="16">
        <v>57.5</v>
      </c>
      <c r="E114" s="192">
        <v>100</v>
      </c>
      <c r="F114" s="16"/>
      <c r="G114" s="189">
        <v>0</v>
      </c>
      <c r="H114" s="20"/>
      <c r="I114" s="16"/>
    </row>
    <row r="115" spans="1:10">
      <c r="A115" s="161" t="s">
        <v>624</v>
      </c>
      <c r="B115" s="161" t="s">
        <v>625</v>
      </c>
      <c r="C115" s="16"/>
      <c r="D115" s="16">
        <v>300</v>
      </c>
      <c r="E115" s="192"/>
      <c r="F115" s="16"/>
      <c r="G115" s="189">
        <v>0</v>
      </c>
      <c r="H115" s="20"/>
      <c r="I115" s="16"/>
    </row>
    <row r="116" spans="1:10">
      <c r="A116" s="161" t="s">
        <v>626</v>
      </c>
      <c r="B116" s="161" t="s">
        <v>577</v>
      </c>
      <c r="C116" s="16"/>
      <c r="D116" s="16">
        <v>30</v>
      </c>
      <c r="E116" s="192">
        <v>100</v>
      </c>
      <c r="F116" s="213">
        <v>198</v>
      </c>
      <c r="G116" s="189">
        <v>0</v>
      </c>
      <c r="H116" s="20"/>
      <c r="I116" s="16"/>
    </row>
    <row r="117" spans="1:10">
      <c r="A117" s="161" t="s">
        <v>629</v>
      </c>
      <c r="B117" s="161" t="s">
        <v>21</v>
      </c>
      <c r="C117" s="16"/>
      <c r="D117" s="16">
        <v>42</v>
      </c>
      <c r="E117" s="192">
        <v>140</v>
      </c>
      <c r="F117" s="16">
        <v>320</v>
      </c>
      <c r="G117" s="189">
        <v>0</v>
      </c>
      <c r="H117" s="20"/>
      <c r="I117" s="16"/>
    </row>
    <row r="118" spans="1:10">
      <c r="A118" s="161" t="s">
        <v>630</v>
      </c>
      <c r="B118" s="161" t="s">
        <v>25</v>
      </c>
      <c r="C118" s="16"/>
      <c r="D118" s="16">
        <v>9</v>
      </c>
      <c r="E118" s="192">
        <v>110</v>
      </c>
      <c r="F118" s="16">
        <v>60</v>
      </c>
      <c r="G118" s="189">
        <v>0</v>
      </c>
      <c r="H118" s="20"/>
      <c r="I118" s="16"/>
    </row>
    <row r="119" spans="1:10">
      <c r="A119" s="161" t="s">
        <v>631</v>
      </c>
      <c r="B119" s="161" t="s">
        <v>23</v>
      </c>
      <c r="C119" s="16"/>
      <c r="D119" s="16">
        <v>2.4</v>
      </c>
      <c r="E119" s="192"/>
      <c r="F119" s="16">
        <v>20</v>
      </c>
      <c r="G119" s="189">
        <v>0</v>
      </c>
      <c r="H119" s="20"/>
      <c r="I119" s="16"/>
    </row>
    <row r="120" spans="1:10">
      <c r="A120" s="161" t="s">
        <v>632</v>
      </c>
      <c r="B120" s="161" t="s">
        <v>170</v>
      </c>
      <c r="C120" s="16"/>
      <c r="D120" s="16">
        <v>14.25</v>
      </c>
      <c r="E120" s="192"/>
      <c r="F120" s="16">
        <v>92</v>
      </c>
      <c r="G120" s="189">
        <v>0</v>
      </c>
      <c r="H120" s="20"/>
      <c r="I120" s="16"/>
    </row>
    <row r="121" spans="1:10">
      <c r="A121" s="276" t="s">
        <v>166</v>
      </c>
      <c r="B121" s="276"/>
      <c r="C121" s="22">
        <f t="shared" ref="C121:I121" si="5">SUM(C122:C134)</f>
        <v>1684.7600000000002</v>
      </c>
      <c r="D121" s="22">
        <f t="shared" si="5"/>
        <v>719.5</v>
      </c>
      <c r="E121" s="22">
        <f t="shared" si="5"/>
        <v>700</v>
      </c>
      <c r="F121" s="22">
        <f t="shared" si="5"/>
        <v>0</v>
      </c>
      <c r="G121" s="22">
        <f t="shared" si="5"/>
        <v>1200</v>
      </c>
      <c r="H121" s="24">
        <f t="shared" si="5"/>
        <v>900</v>
      </c>
      <c r="I121" s="22">
        <f t="shared" si="5"/>
        <v>900</v>
      </c>
    </row>
    <row r="122" spans="1:10">
      <c r="A122" s="18" t="s">
        <v>167</v>
      </c>
      <c r="B122" s="16" t="s">
        <v>15</v>
      </c>
      <c r="C122" s="16"/>
      <c r="D122" s="16"/>
      <c r="E122" s="192"/>
      <c r="F122" s="20">
        <v>0</v>
      </c>
      <c r="G122" s="189">
        <v>10</v>
      </c>
      <c r="H122" s="20"/>
      <c r="I122" s="16"/>
    </row>
    <row r="123" spans="1:10">
      <c r="A123" s="18" t="s">
        <v>168</v>
      </c>
      <c r="B123" s="16" t="s">
        <v>21</v>
      </c>
      <c r="C123" s="16"/>
      <c r="D123" s="16"/>
      <c r="E123" s="192"/>
      <c r="F123" s="20">
        <v>0</v>
      </c>
      <c r="G123" s="189">
        <v>140</v>
      </c>
      <c r="H123" s="20"/>
      <c r="I123" s="16"/>
    </row>
    <row r="124" spans="1:10">
      <c r="A124" s="18" t="s">
        <v>169</v>
      </c>
      <c r="B124" s="16" t="s">
        <v>23</v>
      </c>
      <c r="C124" s="16">
        <v>3</v>
      </c>
      <c r="D124" s="16">
        <v>1.04</v>
      </c>
      <c r="E124" s="192">
        <v>5</v>
      </c>
      <c r="F124" s="20">
        <v>0</v>
      </c>
      <c r="G124" s="189">
        <v>5</v>
      </c>
      <c r="H124" s="20">
        <v>20</v>
      </c>
      <c r="I124" s="16">
        <v>20</v>
      </c>
    </row>
    <row r="125" spans="1:10">
      <c r="A125" s="18" t="s">
        <v>607</v>
      </c>
      <c r="B125" s="16" t="s">
        <v>31</v>
      </c>
      <c r="C125" s="16">
        <v>11.58</v>
      </c>
      <c r="D125" s="16">
        <v>30</v>
      </c>
      <c r="E125" s="192"/>
      <c r="F125" s="20">
        <v>0</v>
      </c>
      <c r="G125" s="189"/>
      <c r="H125" s="20"/>
      <c r="I125" s="16"/>
    </row>
    <row r="126" spans="1:10">
      <c r="A126" s="18" t="s">
        <v>171</v>
      </c>
      <c r="B126" s="16" t="s">
        <v>33</v>
      </c>
      <c r="C126" s="16">
        <v>284.39</v>
      </c>
      <c r="D126" s="16">
        <v>59.58</v>
      </c>
      <c r="E126" s="192">
        <v>40</v>
      </c>
      <c r="F126" s="20">
        <v>0</v>
      </c>
      <c r="G126" s="189">
        <v>40</v>
      </c>
      <c r="H126" s="20">
        <v>100</v>
      </c>
      <c r="I126" s="16">
        <v>100</v>
      </c>
    </row>
    <row r="127" spans="1:10">
      <c r="A127" s="18" t="s">
        <v>172</v>
      </c>
      <c r="B127" s="16" t="s">
        <v>35</v>
      </c>
      <c r="C127" s="16">
        <v>19.170000000000002</v>
      </c>
      <c r="D127" s="16">
        <v>25.1</v>
      </c>
      <c r="E127" s="192"/>
      <c r="F127" s="20">
        <v>0</v>
      </c>
      <c r="G127" s="189"/>
      <c r="H127" s="20"/>
      <c r="I127" s="16"/>
    </row>
    <row r="128" spans="1:10">
      <c r="A128" s="18" t="s">
        <v>173</v>
      </c>
      <c r="B128" s="16" t="s">
        <v>43</v>
      </c>
      <c r="C128" s="16">
        <v>46.98</v>
      </c>
      <c r="D128" s="16">
        <v>58.4</v>
      </c>
      <c r="E128" s="192">
        <v>50</v>
      </c>
      <c r="F128" s="20">
        <v>0</v>
      </c>
      <c r="G128" s="189">
        <v>50</v>
      </c>
      <c r="H128" s="20">
        <v>50</v>
      </c>
      <c r="I128" s="16">
        <v>50</v>
      </c>
    </row>
    <row r="129" spans="1:9">
      <c r="A129" s="18" t="s">
        <v>174</v>
      </c>
      <c r="B129" s="16" t="s">
        <v>55</v>
      </c>
      <c r="C129" s="16">
        <v>46.86</v>
      </c>
      <c r="D129" s="16">
        <v>17.88</v>
      </c>
      <c r="E129" s="192">
        <v>30</v>
      </c>
      <c r="F129" s="20">
        <v>0</v>
      </c>
      <c r="G129" s="189">
        <v>40</v>
      </c>
      <c r="H129" s="20">
        <v>30</v>
      </c>
      <c r="I129" s="16">
        <v>30</v>
      </c>
    </row>
    <row r="130" spans="1:9">
      <c r="A130" s="18" t="s">
        <v>175</v>
      </c>
      <c r="B130" s="16" t="s">
        <v>176</v>
      </c>
      <c r="C130" s="16"/>
      <c r="D130" s="16"/>
      <c r="E130" s="192"/>
      <c r="F130" s="20">
        <v>0</v>
      </c>
      <c r="G130" s="189"/>
      <c r="H130" s="20"/>
      <c r="I130" s="16"/>
    </row>
    <row r="131" spans="1:9">
      <c r="A131" s="18" t="s">
        <v>177</v>
      </c>
      <c r="B131" s="16" t="s">
        <v>90</v>
      </c>
      <c r="C131" s="16">
        <v>15</v>
      </c>
      <c r="D131" s="16"/>
      <c r="E131" s="192"/>
      <c r="F131" s="20">
        <v>0</v>
      </c>
      <c r="G131" s="189"/>
      <c r="H131" s="20"/>
      <c r="I131" s="16"/>
    </row>
    <row r="132" spans="1:9">
      <c r="A132" s="18" t="s">
        <v>178</v>
      </c>
      <c r="B132" s="16" t="s">
        <v>92</v>
      </c>
      <c r="C132" s="16">
        <v>196.2</v>
      </c>
      <c r="D132" s="16">
        <v>69.599999999999994</v>
      </c>
      <c r="E132" s="192">
        <v>75</v>
      </c>
      <c r="F132" s="20">
        <v>0</v>
      </c>
      <c r="G132" s="189">
        <v>100</v>
      </c>
      <c r="H132" s="20">
        <v>100</v>
      </c>
      <c r="I132" s="16">
        <v>100</v>
      </c>
    </row>
    <row r="133" spans="1:9">
      <c r="A133" s="18" t="s">
        <v>179</v>
      </c>
      <c r="B133" s="16" t="s">
        <v>180</v>
      </c>
      <c r="C133" s="16">
        <v>686.58</v>
      </c>
      <c r="D133" s="16">
        <v>327.9</v>
      </c>
      <c r="E133" s="192">
        <v>400</v>
      </c>
      <c r="F133" s="20">
        <v>0</v>
      </c>
      <c r="G133" s="189">
        <v>715</v>
      </c>
      <c r="H133" s="20">
        <v>500</v>
      </c>
      <c r="I133" s="16">
        <v>500</v>
      </c>
    </row>
    <row r="134" spans="1:9">
      <c r="A134" s="16" t="s">
        <v>181</v>
      </c>
      <c r="B134" s="16" t="s">
        <v>100</v>
      </c>
      <c r="C134" s="16">
        <v>375</v>
      </c>
      <c r="D134" s="16">
        <v>130</v>
      </c>
      <c r="E134" s="192">
        <v>100</v>
      </c>
      <c r="F134" s="20">
        <v>0</v>
      </c>
      <c r="G134" s="189">
        <v>100</v>
      </c>
      <c r="H134" s="20">
        <v>100</v>
      </c>
      <c r="I134" s="16">
        <v>100</v>
      </c>
    </row>
    <row r="135" spans="1:9">
      <c r="A135" s="284" t="s">
        <v>676</v>
      </c>
      <c r="B135" s="285"/>
      <c r="C135" s="218">
        <f>SUM(C136,C144)</f>
        <v>0</v>
      </c>
      <c r="D135" s="218">
        <f t="shared" ref="D135:I135" si="6">SUM(D136:D144)</f>
        <v>2864.87</v>
      </c>
      <c r="E135" s="218">
        <f t="shared" si="6"/>
        <v>0</v>
      </c>
      <c r="F135" s="218">
        <f t="shared" si="6"/>
        <v>12860</v>
      </c>
      <c r="G135" s="218">
        <f t="shared" si="6"/>
        <v>0</v>
      </c>
      <c r="H135" s="218">
        <f t="shared" si="6"/>
        <v>0</v>
      </c>
      <c r="I135" s="219">
        <f t="shared" si="6"/>
        <v>0</v>
      </c>
    </row>
    <row r="136" spans="1:9">
      <c r="A136" s="16" t="s">
        <v>673</v>
      </c>
      <c r="B136" s="16" t="s">
        <v>672</v>
      </c>
      <c r="C136" s="16">
        <v>0</v>
      </c>
      <c r="D136" s="16">
        <v>1767.82</v>
      </c>
      <c r="E136" s="192"/>
      <c r="F136" s="20">
        <v>94</v>
      </c>
      <c r="G136" s="189"/>
      <c r="H136" s="20"/>
      <c r="I136" s="16"/>
    </row>
    <row r="137" spans="1:9">
      <c r="A137" s="16" t="s">
        <v>674</v>
      </c>
      <c r="B137" s="16" t="s">
        <v>33</v>
      </c>
      <c r="C137" s="16"/>
      <c r="D137" s="16"/>
      <c r="E137" s="192"/>
      <c r="F137" s="20">
        <v>650</v>
      </c>
      <c r="G137" s="189"/>
      <c r="H137" s="20"/>
      <c r="I137" s="16"/>
    </row>
    <row r="138" spans="1:9">
      <c r="A138" s="16" t="s">
        <v>675</v>
      </c>
      <c r="B138" s="16" t="s">
        <v>677</v>
      </c>
      <c r="C138" s="16"/>
      <c r="D138" s="16"/>
      <c r="E138" s="192"/>
      <c r="F138" s="20">
        <v>552</v>
      </c>
      <c r="G138" s="189"/>
      <c r="H138" s="20"/>
      <c r="I138" s="16"/>
    </row>
    <row r="139" spans="1:9">
      <c r="A139" s="16" t="s">
        <v>671</v>
      </c>
      <c r="B139" s="16" t="s">
        <v>43</v>
      </c>
      <c r="C139" s="16"/>
      <c r="D139" s="16"/>
      <c r="E139" s="192"/>
      <c r="F139" s="20">
        <v>1795</v>
      </c>
      <c r="G139" s="189"/>
      <c r="H139" s="20"/>
      <c r="I139" s="16"/>
    </row>
    <row r="140" spans="1:9">
      <c r="A140" s="16" t="s">
        <v>678</v>
      </c>
      <c r="B140" s="16" t="s">
        <v>679</v>
      </c>
      <c r="C140" s="16"/>
      <c r="D140" s="16"/>
      <c r="E140" s="192"/>
      <c r="F140" s="20">
        <v>656</v>
      </c>
      <c r="G140" s="189"/>
      <c r="H140" s="20"/>
      <c r="I140" s="16"/>
    </row>
    <row r="141" spans="1:9">
      <c r="A141" s="16" t="s">
        <v>681</v>
      </c>
      <c r="B141" s="16" t="s">
        <v>680</v>
      </c>
      <c r="C141" s="16"/>
      <c r="D141" s="16"/>
      <c r="E141" s="192"/>
      <c r="F141" s="20">
        <v>6225</v>
      </c>
      <c r="G141" s="189"/>
      <c r="H141" s="20"/>
      <c r="I141" s="16"/>
    </row>
    <row r="142" spans="1:9">
      <c r="A142" s="16" t="s">
        <v>682</v>
      </c>
      <c r="B142" s="16" t="s">
        <v>31</v>
      </c>
      <c r="C142" s="16"/>
      <c r="D142" s="16"/>
      <c r="E142" s="192"/>
      <c r="F142" s="20">
        <v>2300</v>
      </c>
      <c r="G142" s="189"/>
      <c r="H142" s="20"/>
      <c r="I142" s="16"/>
    </row>
    <row r="143" spans="1:9">
      <c r="A143" s="16" t="s">
        <v>683</v>
      </c>
      <c r="B143" s="16" t="s">
        <v>92</v>
      </c>
      <c r="C143" s="16">
        <v>0</v>
      </c>
      <c r="D143" s="16">
        <v>61.65</v>
      </c>
      <c r="E143" s="192"/>
      <c r="F143" s="20">
        <v>420</v>
      </c>
      <c r="G143" s="189"/>
      <c r="H143" s="20"/>
      <c r="I143" s="16"/>
    </row>
    <row r="144" spans="1:9">
      <c r="A144" s="16" t="s">
        <v>684</v>
      </c>
      <c r="B144" s="16" t="s">
        <v>100</v>
      </c>
      <c r="C144" s="16">
        <v>0</v>
      </c>
      <c r="D144" s="16">
        <v>1035.4000000000001</v>
      </c>
      <c r="E144" s="192"/>
      <c r="F144" s="20">
        <v>168</v>
      </c>
      <c r="G144" s="189"/>
      <c r="H144" s="20"/>
      <c r="I144" s="16"/>
    </row>
    <row r="145" spans="1:9">
      <c r="A145" s="276" t="s">
        <v>182</v>
      </c>
      <c r="B145" s="276"/>
      <c r="C145" s="212">
        <f>SUM(C146:C167)</f>
        <v>9245.2199999999993</v>
      </c>
      <c r="D145" s="22">
        <f t="shared" ref="D145:I145" si="7">SUM(D146:D167)</f>
        <v>11387.39</v>
      </c>
      <c r="E145" s="22">
        <f t="shared" si="7"/>
        <v>17950</v>
      </c>
      <c r="F145" s="22">
        <f t="shared" si="7"/>
        <v>15000</v>
      </c>
      <c r="G145" s="22">
        <f t="shared" si="7"/>
        <v>15300</v>
      </c>
      <c r="H145" s="24">
        <f t="shared" si="7"/>
        <v>10850</v>
      </c>
      <c r="I145" s="22">
        <f t="shared" si="7"/>
        <v>10850</v>
      </c>
    </row>
    <row r="146" spans="1:9">
      <c r="A146" s="18" t="s">
        <v>183</v>
      </c>
      <c r="B146" s="16" t="s">
        <v>184</v>
      </c>
      <c r="C146" s="16">
        <v>307.17</v>
      </c>
      <c r="D146" s="16">
        <v>264</v>
      </c>
      <c r="E146" s="192">
        <v>800</v>
      </c>
      <c r="F146" s="20">
        <v>1200</v>
      </c>
      <c r="G146" s="189">
        <v>1200</v>
      </c>
      <c r="H146" s="20">
        <v>1000</v>
      </c>
      <c r="I146" s="16">
        <v>1000</v>
      </c>
    </row>
    <row r="147" spans="1:9">
      <c r="A147" s="161" t="s">
        <v>617</v>
      </c>
      <c r="B147" s="16" t="s">
        <v>283</v>
      </c>
      <c r="C147" s="16"/>
      <c r="D147" s="16">
        <v>524.9</v>
      </c>
      <c r="E147" s="192">
        <v>4000</v>
      </c>
      <c r="F147" s="20">
        <v>2600</v>
      </c>
      <c r="G147" s="189">
        <v>600</v>
      </c>
      <c r="H147" s="20"/>
      <c r="I147" s="16"/>
    </row>
    <row r="148" spans="1:9">
      <c r="A148" s="18" t="s">
        <v>185</v>
      </c>
      <c r="B148" s="16" t="s">
        <v>186</v>
      </c>
      <c r="C148" s="16">
        <v>256.39999999999998</v>
      </c>
      <c r="D148" s="16">
        <v>262</v>
      </c>
      <c r="E148" s="192">
        <v>500</v>
      </c>
      <c r="F148" s="20">
        <v>250</v>
      </c>
      <c r="G148" s="189">
        <v>500</v>
      </c>
      <c r="H148" s="20">
        <v>200</v>
      </c>
      <c r="I148" s="16">
        <v>200</v>
      </c>
    </row>
    <row r="149" spans="1:9">
      <c r="A149" s="16" t="s">
        <v>187</v>
      </c>
      <c r="B149" s="16" t="s">
        <v>188</v>
      </c>
      <c r="C149" s="16">
        <v>1077.79</v>
      </c>
      <c r="D149" s="16">
        <v>4158.9799999999996</v>
      </c>
      <c r="E149" s="192">
        <v>3500</v>
      </c>
      <c r="F149" s="20">
        <v>2370</v>
      </c>
      <c r="G149" s="189">
        <v>3500</v>
      </c>
      <c r="H149" s="20">
        <v>3500</v>
      </c>
      <c r="I149" s="16">
        <v>3500</v>
      </c>
    </row>
    <row r="150" spans="1:9">
      <c r="A150" s="18" t="s">
        <v>189</v>
      </c>
      <c r="B150" s="16" t="s">
        <v>43</v>
      </c>
      <c r="C150" s="16">
        <v>743.09</v>
      </c>
      <c r="D150" s="16">
        <v>1827.86</v>
      </c>
      <c r="E150" s="192">
        <v>500</v>
      </c>
      <c r="F150" s="20">
        <v>1500</v>
      </c>
      <c r="G150" s="189">
        <v>500</v>
      </c>
      <c r="H150" s="20">
        <v>300</v>
      </c>
      <c r="I150" s="16">
        <v>300</v>
      </c>
    </row>
    <row r="151" spans="1:9">
      <c r="A151" s="16" t="s">
        <v>190</v>
      </c>
      <c r="B151" s="16" t="s">
        <v>191</v>
      </c>
      <c r="C151" s="16">
        <v>3922.21</v>
      </c>
      <c r="D151" s="16">
        <v>841.02</v>
      </c>
      <c r="E151" s="192">
        <v>1500</v>
      </c>
      <c r="F151" s="20">
        <v>2630</v>
      </c>
      <c r="G151" s="189">
        <v>1500</v>
      </c>
      <c r="H151" s="20">
        <v>1500</v>
      </c>
      <c r="I151" s="16">
        <v>1500</v>
      </c>
    </row>
    <row r="152" spans="1:9">
      <c r="A152" s="18" t="s">
        <v>192</v>
      </c>
      <c r="B152" s="16" t="s">
        <v>193</v>
      </c>
      <c r="C152" s="16">
        <v>486.1</v>
      </c>
      <c r="D152" s="16">
        <v>180.5</v>
      </c>
      <c r="E152" s="192">
        <v>400</v>
      </c>
      <c r="F152" s="20">
        <v>300</v>
      </c>
      <c r="G152" s="189">
        <v>400</v>
      </c>
      <c r="H152" s="20">
        <v>300</v>
      </c>
      <c r="I152" s="16">
        <v>300</v>
      </c>
    </row>
    <row r="153" spans="1:9">
      <c r="A153" s="18" t="s">
        <v>194</v>
      </c>
      <c r="B153" s="16" t="s">
        <v>195</v>
      </c>
      <c r="C153" s="16">
        <v>152.33000000000001</v>
      </c>
      <c r="D153" s="16">
        <v>72.02</v>
      </c>
      <c r="E153" s="192">
        <v>300</v>
      </c>
      <c r="F153" s="20">
        <v>200</v>
      </c>
      <c r="G153" s="189">
        <v>300</v>
      </c>
      <c r="H153" s="20">
        <v>100</v>
      </c>
      <c r="I153" s="16">
        <v>100</v>
      </c>
    </row>
    <row r="154" spans="1:9">
      <c r="A154" s="18" t="s">
        <v>196</v>
      </c>
      <c r="B154" s="16" t="s">
        <v>55</v>
      </c>
      <c r="C154" s="16">
        <v>298.16000000000003</v>
      </c>
      <c r="D154" s="16">
        <v>74.650000000000006</v>
      </c>
      <c r="E154" s="192">
        <v>100</v>
      </c>
      <c r="F154" s="20">
        <v>0</v>
      </c>
      <c r="G154" s="189">
        <v>100</v>
      </c>
      <c r="H154" s="20">
        <v>100</v>
      </c>
      <c r="I154" s="16">
        <v>100</v>
      </c>
    </row>
    <row r="155" spans="1:9">
      <c r="A155" s="18" t="s">
        <v>197</v>
      </c>
      <c r="B155" s="16" t="s">
        <v>198</v>
      </c>
      <c r="C155" s="16">
        <v>264.27999999999997</v>
      </c>
      <c r="D155" s="16">
        <v>0</v>
      </c>
      <c r="E155" s="192">
        <v>0</v>
      </c>
      <c r="F155" s="20">
        <v>0</v>
      </c>
      <c r="G155" s="189">
        <v>0</v>
      </c>
      <c r="H155" s="20">
        <v>0</v>
      </c>
      <c r="I155" s="16">
        <v>0</v>
      </c>
    </row>
    <row r="156" spans="1:9">
      <c r="A156" s="16" t="s">
        <v>199</v>
      </c>
      <c r="B156" s="16" t="s">
        <v>200</v>
      </c>
      <c r="C156" s="16">
        <v>109.95</v>
      </c>
      <c r="D156" s="16">
        <v>236.41</v>
      </c>
      <c r="E156" s="192">
        <v>400</v>
      </c>
      <c r="F156" s="20">
        <v>300</v>
      </c>
      <c r="G156" s="189">
        <v>400</v>
      </c>
      <c r="H156" s="20">
        <v>400</v>
      </c>
      <c r="I156" s="16">
        <v>400</v>
      </c>
    </row>
    <row r="157" spans="1:9">
      <c r="A157" s="18" t="s">
        <v>201</v>
      </c>
      <c r="B157" s="16" t="s">
        <v>202</v>
      </c>
      <c r="C157" s="16">
        <v>263.07</v>
      </c>
      <c r="D157" s="16">
        <v>373.1</v>
      </c>
      <c r="E157" s="192">
        <v>400</v>
      </c>
      <c r="F157" s="20">
        <v>300</v>
      </c>
      <c r="G157" s="189">
        <v>400</v>
      </c>
      <c r="H157" s="20">
        <v>300</v>
      </c>
      <c r="I157" s="16">
        <v>300</v>
      </c>
    </row>
    <row r="158" spans="1:9">
      <c r="A158" s="18" t="s">
        <v>203</v>
      </c>
      <c r="B158" s="16" t="s">
        <v>204</v>
      </c>
      <c r="C158" s="16">
        <v>80</v>
      </c>
      <c r="D158" s="16">
        <v>0</v>
      </c>
      <c r="E158" s="192">
        <v>0</v>
      </c>
      <c r="F158" s="20"/>
      <c r="G158" s="189">
        <v>0</v>
      </c>
      <c r="H158" s="20">
        <v>0</v>
      </c>
      <c r="I158" s="16">
        <v>0</v>
      </c>
    </row>
    <row r="159" spans="1:9">
      <c r="A159" s="18" t="s">
        <v>522</v>
      </c>
      <c r="B159" s="16" t="s">
        <v>521</v>
      </c>
      <c r="C159" s="16">
        <v>163.13999999999999</v>
      </c>
      <c r="D159" s="16">
        <v>536.21</v>
      </c>
      <c r="E159" s="192">
        <v>400</v>
      </c>
      <c r="F159" s="20">
        <v>0</v>
      </c>
      <c r="G159" s="189">
        <v>400</v>
      </c>
      <c r="H159" s="20">
        <v>400</v>
      </c>
      <c r="I159" s="16">
        <v>400</v>
      </c>
    </row>
    <row r="160" spans="1:9">
      <c r="A160" s="18" t="s">
        <v>205</v>
      </c>
      <c r="B160" s="16" t="s">
        <v>206</v>
      </c>
      <c r="C160" s="16">
        <v>317.91000000000003</v>
      </c>
      <c r="D160" s="16">
        <v>532.16</v>
      </c>
      <c r="E160" s="192">
        <v>1500</v>
      </c>
      <c r="F160" s="20">
        <v>800</v>
      </c>
      <c r="G160" s="189">
        <v>1500</v>
      </c>
      <c r="H160" s="20">
        <v>300</v>
      </c>
      <c r="I160" s="16">
        <v>300</v>
      </c>
    </row>
    <row r="161" spans="1:10">
      <c r="A161" s="18" t="s">
        <v>207</v>
      </c>
      <c r="B161" s="16" t="s">
        <v>208</v>
      </c>
      <c r="C161" s="16"/>
      <c r="D161" s="16"/>
      <c r="E161" s="192">
        <v>0</v>
      </c>
      <c r="F161" s="20"/>
      <c r="G161" s="189">
        <v>0</v>
      </c>
      <c r="H161" s="20">
        <v>0</v>
      </c>
      <c r="I161" s="16">
        <v>0</v>
      </c>
    </row>
    <row r="162" spans="1:10">
      <c r="A162" s="16" t="s">
        <v>209</v>
      </c>
      <c r="B162" s="16" t="s">
        <v>210</v>
      </c>
      <c r="C162" s="16">
        <v>104.41</v>
      </c>
      <c r="D162" s="16">
        <v>249.36</v>
      </c>
      <c r="E162" s="192">
        <v>250</v>
      </c>
      <c r="F162" s="20">
        <v>250</v>
      </c>
      <c r="G162" s="189">
        <v>300</v>
      </c>
      <c r="H162" s="20">
        <v>250</v>
      </c>
      <c r="I162" s="16">
        <v>250</v>
      </c>
    </row>
    <row r="163" spans="1:10">
      <c r="A163" s="16" t="s">
        <v>211</v>
      </c>
      <c r="B163" s="16" t="s">
        <v>212</v>
      </c>
      <c r="C163" s="16"/>
      <c r="D163" s="16">
        <v>0</v>
      </c>
      <c r="E163" s="192">
        <v>100</v>
      </c>
      <c r="F163" s="20">
        <v>0</v>
      </c>
      <c r="G163" s="189">
        <v>100</v>
      </c>
      <c r="H163" s="20">
        <v>100</v>
      </c>
      <c r="I163" s="16">
        <v>100</v>
      </c>
    </row>
    <row r="164" spans="1:10">
      <c r="A164" s="18" t="s">
        <v>213</v>
      </c>
      <c r="B164" s="16" t="s">
        <v>214</v>
      </c>
      <c r="C164" s="16">
        <v>49.21</v>
      </c>
      <c r="D164" s="16">
        <v>0</v>
      </c>
      <c r="E164" s="192">
        <v>1000</v>
      </c>
      <c r="F164" s="20">
        <v>0</v>
      </c>
      <c r="G164" s="189">
        <v>500</v>
      </c>
      <c r="H164" s="20">
        <v>500</v>
      </c>
      <c r="I164" s="16">
        <v>500</v>
      </c>
      <c r="J164" s="227"/>
    </row>
    <row r="165" spans="1:10">
      <c r="A165" s="18" t="s">
        <v>215</v>
      </c>
      <c r="B165" s="16" t="s">
        <v>216</v>
      </c>
      <c r="C165" s="21">
        <v>150</v>
      </c>
      <c r="D165" s="21">
        <v>199.2</v>
      </c>
      <c r="E165" s="192">
        <v>300</v>
      </c>
      <c r="F165" s="20">
        <v>300</v>
      </c>
      <c r="G165" s="189">
        <v>600</v>
      </c>
      <c r="H165" s="20">
        <v>100</v>
      </c>
      <c r="I165" s="16">
        <v>100</v>
      </c>
    </row>
    <row r="166" spans="1:10">
      <c r="A166" s="18" t="s">
        <v>656</v>
      </c>
      <c r="B166" s="16" t="s">
        <v>88</v>
      </c>
      <c r="C166" s="21">
        <v>0</v>
      </c>
      <c r="D166" s="21">
        <v>0</v>
      </c>
      <c r="E166" s="192">
        <v>0</v>
      </c>
      <c r="F166" s="20">
        <v>0</v>
      </c>
      <c r="G166" s="189">
        <v>500</v>
      </c>
      <c r="H166" s="20">
        <v>0</v>
      </c>
      <c r="I166" s="16">
        <v>0</v>
      </c>
    </row>
    <row r="167" spans="1:10">
      <c r="A167" s="18" t="s">
        <v>217</v>
      </c>
      <c r="B167" s="16" t="s">
        <v>218</v>
      </c>
      <c r="C167" s="21">
        <v>500</v>
      </c>
      <c r="D167" s="21">
        <v>1055.02</v>
      </c>
      <c r="E167" s="192">
        <v>2000</v>
      </c>
      <c r="F167" s="16">
        <v>2000</v>
      </c>
      <c r="G167" s="189">
        <v>2000</v>
      </c>
      <c r="H167" s="20">
        <v>1500</v>
      </c>
      <c r="I167" s="16">
        <v>1500</v>
      </c>
    </row>
    <row r="168" spans="1:10">
      <c r="A168" s="276" t="s">
        <v>219</v>
      </c>
      <c r="B168" s="276"/>
      <c r="C168" s="22">
        <f t="shared" ref="C168:I168" si="8">SUM(C169:C175)</f>
        <v>1715.15</v>
      </c>
      <c r="D168" s="22">
        <f t="shared" si="8"/>
        <v>529.21</v>
      </c>
      <c r="E168" s="22">
        <f t="shared" si="8"/>
        <v>1900</v>
      </c>
      <c r="F168" s="22">
        <f t="shared" si="8"/>
        <v>2950</v>
      </c>
      <c r="G168" s="22">
        <f t="shared" si="8"/>
        <v>3200</v>
      </c>
      <c r="H168" s="24">
        <f t="shared" si="8"/>
        <v>3500</v>
      </c>
      <c r="I168" s="22">
        <f t="shared" si="8"/>
        <v>3500</v>
      </c>
    </row>
    <row r="169" spans="1:10">
      <c r="A169" s="18" t="s">
        <v>220</v>
      </c>
      <c r="B169" s="16" t="s">
        <v>221</v>
      </c>
      <c r="C169" s="16">
        <v>358.96</v>
      </c>
      <c r="D169" s="16">
        <v>0</v>
      </c>
      <c r="E169" s="192">
        <v>500</v>
      </c>
      <c r="F169" s="20">
        <v>200</v>
      </c>
      <c r="G169" s="189">
        <v>200</v>
      </c>
      <c r="H169" s="20">
        <v>200</v>
      </c>
      <c r="I169" s="16">
        <v>200</v>
      </c>
      <c r="J169" s="227"/>
    </row>
    <row r="170" spans="1:10">
      <c r="A170" s="161" t="s">
        <v>580</v>
      </c>
      <c r="B170" s="16" t="s">
        <v>41</v>
      </c>
      <c r="C170" s="16">
        <v>0</v>
      </c>
      <c r="D170" s="16">
        <v>171.85</v>
      </c>
      <c r="E170" s="192">
        <v>0</v>
      </c>
      <c r="F170" s="20">
        <v>0</v>
      </c>
      <c r="G170" s="189">
        <v>2000</v>
      </c>
      <c r="H170" s="20">
        <v>0</v>
      </c>
      <c r="I170" s="16">
        <v>0</v>
      </c>
    </row>
    <row r="171" spans="1:10">
      <c r="A171" s="18" t="s">
        <v>582</v>
      </c>
      <c r="B171" s="16" t="s">
        <v>583</v>
      </c>
      <c r="C171" s="16">
        <v>266.19</v>
      </c>
      <c r="D171" s="16">
        <v>192.36</v>
      </c>
      <c r="E171" s="192">
        <v>0</v>
      </c>
      <c r="F171" s="20">
        <v>0</v>
      </c>
      <c r="G171" s="189">
        <v>0</v>
      </c>
      <c r="H171" s="20">
        <v>0</v>
      </c>
      <c r="I171" s="16">
        <v>0</v>
      </c>
    </row>
    <row r="172" spans="1:10">
      <c r="A172" s="18" t="s">
        <v>222</v>
      </c>
      <c r="B172" s="16" t="s">
        <v>223</v>
      </c>
      <c r="C172" s="16">
        <v>0</v>
      </c>
      <c r="D172" s="16">
        <v>0</v>
      </c>
      <c r="E172" s="192">
        <v>0</v>
      </c>
      <c r="F172" s="20">
        <v>0</v>
      </c>
      <c r="G172" s="189">
        <v>0</v>
      </c>
      <c r="H172" s="20">
        <v>100</v>
      </c>
      <c r="I172" s="16">
        <v>100</v>
      </c>
    </row>
    <row r="173" spans="1:10">
      <c r="A173" s="18" t="s">
        <v>224</v>
      </c>
      <c r="B173" s="16" t="s">
        <v>225</v>
      </c>
      <c r="C173" s="16">
        <v>0</v>
      </c>
      <c r="D173" s="16">
        <v>165</v>
      </c>
      <c r="E173" s="192">
        <v>0</v>
      </c>
      <c r="F173" s="20">
        <v>2000</v>
      </c>
      <c r="G173" s="189">
        <v>0</v>
      </c>
      <c r="H173" s="20">
        <v>1700</v>
      </c>
      <c r="I173" s="16">
        <v>1700</v>
      </c>
    </row>
    <row r="174" spans="1:10">
      <c r="A174" s="18" t="s">
        <v>226</v>
      </c>
      <c r="B174" s="16" t="s">
        <v>227</v>
      </c>
      <c r="C174" s="16"/>
      <c r="D174" s="16">
        <v>0</v>
      </c>
      <c r="E174" s="192">
        <v>0</v>
      </c>
      <c r="F174" s="20">
        <v>0</v>
      </c>
      <c r="G174" s="189">
        <v>0</v>
      </c>
      <c r="H174" s="20">
        <v>0</v>
      </c>
      <c r="I174" s="16">
        <v>0</v>
      </c>
    </row>
    <row r="175" spans="1:10">
      <c r="A175" s="16" t="s">
        <v>581</v>
      </c>
      <c r="B175" s="16" t="s">
        <v>249</v>
      </c>
      <c r="C175" s="16">
        <v>1090</v>
      </c>
      <c r="D175" s="16">
        <v>0</v>
      </c>
      <c r="E175" s="192">
        <v>1400</v>
      </c>
      <c r="F175" s="20">
        <v>750</v>
      </c>
      <c r="G175" s="189">
        <v>1000</v>
      </c>
      <c r="H175" s="20">
        <v>1500</v>
      </c>
      <c r="I175" s="16">
        <v>1500</v>
      </c>
      <c r="J175" s="227"/>
    </row>
    <row r="176" spans="1:10">
      <c r="A176" s="276" t="s">
        <v>228</v>
      </c>
      <c r="B176" s="276"/>
      <c r="C176" s="22">
        <f t="shared" ref="C176:I176" si="9">SUM(C177:C185)</f>
        <v>17688.829999999998</v>
      </c>
      <c r="D176" s="22">
        <f t="shared" si="9"/>
        <v>20542.650000000001</v>
      </c>
      <c r="E176" s="22">
        <f t="shared" si="9"/>
        <v>23140</v>
      </c>
      <c r="F176" s="22">
        <f t="shared" si="9"/>
        <v>25210</v>
      </c>
      <c r="G176" s="22">
        <f t="shared" si="9"/>
        <v>26860</v>
      </c>
      <c r="H176" s="24">
        <f t="shared" si="9"/>
        <v>22000</v>
      </c>
      <c r="I176" s="22">
        <f t="shared" si="9"/>
        <v>22000</v>
      </c>
    </row>
    <row r="177" spans="1:10">
      <c r="A177" s="18" t="s">
        <v>229</v>
      </c>
      <c r="B177" s="16" t="s">
        <v>230</v>
      </c>
      <c r="C177" s="16">
        <v>396</v>
      </c>
      <c r="D177" s="16">
        <v>415.2</v>
      </c>
      <c r="E177" s="192">
        <v>490</v>
      </c>
      <c r="F177" s="20">
        <v>650</v>
      </c>
      <c r="G177" s="189">
        <v>700</v>
      </c>
      <c r="H177" s="20">
        <v>300</v>
      </c>
      <c r="I177" s="16">
        <v>300</v>
      </c>
      <c r="J177" s="227"/>
    </row>
    <row r="178" spans="1:10">
      <c r="A178" s="16" t="s">
        <v>584</v>
      </c>
      <c r="B178" s="16" t="s">
        <v>231</v>
      </c>
      <c r="C178" s="16">
        <v>165.57</v>
      </c>
      <c r="D178" s="16">
        <v>0</v>
      </c>
      <c r="E178" s="192">
        <v>300</v>
      </c>
      <c r="F178" s="20">
        <v>300</v>
      </c>
      <c r="G178" s="189">
        <v>600</v>
      </c>
      <c r="H178" s="20">
        <v>200</v>
      </c>
      <c r="I178" s="16">
        <v>200</v>
      </c>
      <c r="J178" s="226"/>
    </row>
    <row r="179" spans="1:10">
      <c r="A179" s="18" t="s">
        <v>232</v>
      </c>
      <c r="B179" s="16" t="s">
        <v>233</v>
      </c>
      <c r="C179" s="16">
        <v>150</v>
      </c>
      <c r="D179" s="16">
        <v>0</v>
      </c>
      <c r="E179" s="192">
        <v>200</v>
      </c>
      <c r="F179" s="20">
        <v>0</v>
      </c>
      <c r="G179" s="189">
        <v>200</v>
      </c>
      <c r="H179" s="20">
        <v>250</v>
      </c>
      <c r="I179" s="16">
        <v>250</v>
      </c>
    </row>
    <row r="180" spans="1:10">
      <c r="A180" s="16" t="s">
        <v>234</v>
      </c>
      <c r="B180" s="16" t="s">
        <v>235</v>
      </c>
      <c r="C180" s="16">
        <v>15705.29</v>
      </c>
      <c r="D180" s="16">
        <v>17758.599999999999</v>
      </c>
      <c r="E180" s="192">
        <v>19000</v>
      </c>
      <c r="F180" s="20">
        <v>22000</v>
      </c>
      <c r="G180" s="189">
        <v>23000</v>
      </c>
      <c r="H180" s="20">
        <v>20000</v>
      </c>
      <c r="I180" s="16">
        <v>20000</v>
      </c>
    </row>
    <row r="181" spans="1:10">
      <c r="A181" s="16" t="s">
        <v>236</v>
      </c>
      <c r="B181" s="16" t="s">
        <v>237</v>
      </c>
      <c r="C181" s="16"/>
      <c r="D181" s="16">
        <v>1209</v>
      </c>
      <c r="E181" s="192">
        <v>1000</v>
      </c>
      <c r="F181" s="20">
        <v>500</v>
      </c>
      <c r="G181" s="189">
        <v>1000</v>
      </c>
      <c r="H181" s="20">
        <v>500</v>
      </c>
      <c r="I181" s="16">
        <v>500</v>
      </c>
    </row>
    <row r="182" spans="1:10">
      <c r="A182" s="18" t="s">
        <v>238</v>
      </c>
      <c r="B182" s="16" t="s">
        <v>100</v>
      </c>
      <c r="C182" s="16"/>
      <c r="D182" s="16"/>
      <c r="E182" s="192">
        <v>100</v>
      </c>
      <c r="F182" s="20">
        <v>0</v>
      </c>
      <c r="G182" s="189">
        <v>100</v>
      </c>
      <c r="H182" s="20">
        <v>0</v>
      </c>
      <c r="I182" s="16">
        <v>0</v>
      </c>
    </row>
    <row r="183" spans="1:10">
      <c r="A183" s="16" t="s">
        <v>585</v>
      </c>
      <c r="B183" s="16" t="s">
        <v>239</v>
      </c>
      <c r="C183" s="16">
        <v>224.67</v>
      </c>
      <c r="D183" s="16">
        <v>148.65</v>
      </c>
      <c r="E183" s="192">
        <v>150</v>
      </c>
      <c r="F183" s="20">
        <v>160</v>
      </c>
      <c r="G183" s="189">
        <v>160</v>
      </c>
      <c r="H183" s="20">
        <v>150</v>
      </c>
      <c r="I183" s="16">
        <v>150</v>
      </c>
    </row>
    <row r="184" spans="1:10">
      <c r="A184" s="16" t="s">
        <v>608</v>
      </c>
      <c r="B184" s="16" t="s">
        <v>240</v>
      </c>
      <c r="C184" s="16">
        <v>146.30000000000001</v>
      </c>
      <c r="D184" s="16">
        <v>94.14</v>
      </c>
      <c r="E184" s="192">
        <v>100</v>
      </c>
      <c r="F184" s="20">
        <v>0</v>
      </c>
      <c r="G184" s="189">
        <v>100</v>
      </c>
      <c r="H184" s="20">
        <v>100</v>
      </c>
      <c r="I184" s="16">
        <v>100</v>
      </c>
    </row>
    <row r="185" spans="1:10">
      <c r="A185" s="18" t="s">
        <v>241</v>
      </c>
      <c r="B185" s="16" t="s">
        <v>242</v>
      </c>
      <c r="C185" s="16">
        <v>901</v>
      </c>
      <c r="D185" s="16">
        <v>917.06</v>
      </c>
      <c r="E185" s="192">
        <v>1800</v>
      </c>
      <c r="F185" s="20">
        <v>1600</v>
      </c>
      <c r="G185" s="189">
        <v>1000</v>
      </c>
      <c r="H185" s="20">
        <v>500</v>
      </c>
      <c r="I185" s="16">
        <v>500</v>
      </c>
    </row>
    <row r="186" spans="1:10">
      <c r="A186" s="276" t="s">
        <v>243</v>
      </c>
      <c r="B186" s="276"/>
      <c r="C186" s="22">
        <f t="shared" ref="C186:I186" si="10">SUM(C187:C191)</f>
        <v>0</v>
      </c>
      <c r="D186" s="22">
        <f t="shared" si="10"/>
        <v>1003.98</v>
      </c>
      <c r="E186" s="22">
        <f t="shared" si="10"/>
        <v>3000</v>
      </c>
      <c r="F186" s="22">
        <f t="shared" si="10"/>
        <v>0</v>
      </c>
      <c r="G186" s="22">
        <f t="shared" si="10"/>
        <v>2000</v>
      </c>
      <c r="H186" s="24">
        <f t="shared" si="10"/>
        <v>200</v>
      </c>
      <c r="I186" s="22">
        <f t="shared" si="10"/>
        <v>200</v>
      </c>
    </row>
    <row r="187" spans="1:10">
      <c r="A187" s="26" t="s">
        <v>244</v>
      </c>
      <c r="B187" s="27" t="s">
        <v>245</v>
      </c>
      <c r="C187" s="19"/>
      <c r="D187" s="19">
        <v>0</v>
      </c>
      <c r="E187" s="192"/>
      <c r="F187" s="19"/>
      <c r="G187" s="189"/>
      <c r="H187" s="27"/>
      <c r="I187" s="19"/>
    </row>
    <row r="188" spans="1:10">
      <c r="A188" s="18" t="s">
        <v>246</v>
      </c>
      <c r="B188" s="16" t="s">
        <v>43</v>
      </c>
      <c r="C188" s="16">
        <v>0</v>
      </c>
      <c r="D188" s="16">
        <v>763.98</v>
      </c>
      <c r="E188" s="192">
        <v>2000</v>
      </c>
      <c r="F188" s="16">
        <v>0</v>
      </c>
      <c r="G188" s="189">
        <v>1000</v>
      </c>
      <c r="H188" s="20">
        <v>200</v>
      </c>
      <c r="I188" s="16">
        <v>200</v>
      </c>
    </row>
    <row r="189" spans="1:10">
      <c r="A189" s="18" t="s">
        <v>247</v>
      </c>
      <c r="B189" s="16" t="s">
        <v>618</v>
      </c>
      <c r="C189" s="16"/>
      <c r="D189" s="16">
        <v>240</v>
      </c>
      <c r="E189" s="192">
        <v>1000</v>
      </c>
      <c r="F189" s="16">
        <v>0</v>
      </c>
      <c r="G189" s="189">
        <v>1000</v>
      </c>
      <c r="H189" s="20">
        <v>0</v>
      </c>
      <c r="I189" s="16">
        <v>0</v>
      </c>
    </row>
    <row r="190" spans="1:10">
      <c r="A190" s="16" t="s">
        <v>586</v>
      </c>
      <c r="B190" s="16" t="s">
        <v>82</v>
      </c>
      <c r="C190" s="16">
        <v>0</v>
      </c>
      <c r="D190" s="16">
        <v>0</v>
      </c>
      <c r="E190" s="192"/>
      <c r="F190" s="16"/>
      <c r="G190" s="189"/>
      <c r="H190" s="20"/>
      <c r="I190" s="16"/>
    </row>
    <row r="191" spans="1:10">
      <c r="A191" s="18" t="s">
        <v>248</v>
      </c>
      <c r="B191" s="16" t="s">
        <v>249</v>
      </c>
      <c r="C191" s="16"/>
      <c r="D191" s="16">
        <v>0</v>
      </c>
      <c r="E191" s="192"/>
      <c r="F191" s="16"/>
      <c r="G191" s="189"/>
      <c r="H191" s="20">
        <v>0</v>
      </c>
      <c r="I191" s="16">
        <v>0</v>
      </c>
    </row>
    <row r="192" spans="1:10">
      <c r="A192" s="276" t="s">
        <v>250</v>
      </c>
      <c r="B192" s="276"/>
      <c r="C192" s="22">
        <f t="shared" ref="C192:I192" si="11">SUM(C193:C195)</f>
        <v>7857.23</v>
      </c>
      <c r="D192" s="22">
        <f t="shared" si="11"/>
        <v>7917.26</v>
      </c>
      <c r="E192" s="22">
        <f t="shared" si="11"/>
        <v>8500</v>
      </c>
      <c r="F192" s="22">
        <f t="shared" si="11"/>
        <v>6000</v>
      </c>
      <c r="G192" s="22">
        <f t="shared" si="11"/>
        <v>7500</v>
      </c>
      <c r="H192" s="24">
        <f t="shared" si="11"/>
        <v>9000</v>
      </c>
      <c r="I192" s="22">
        <f t="shared" si="11"/>
        <v>9000</v>
      </c>
    </row>
    <row r="193" spans="1:10">
      <c r="A193" s="18" t="s">
        <v>251</v>
      </c>
      <c r="B193" s="16" t="s">
        <v>252</v>
      </c>
      <c r="C193" s="16">
        <v>5805.4</v>
      </c>
      <c r="D193" s="16">
        <v>6697.16</v>
      </c>
      <c r="E193" s="19">
        <v>6000</v>
      </c>
      <c r="F193" s="16">
        <v>3500</v>
      </c>
      <c r="G193" s="189">
        <v>5000</v>
      </c>
      <c r="H193" s="20">
        <v>7500</v>
      </c>
      <c r="I193" s="16">
        <v>7500</v>
      </c>
    </row>
    <row r="194" spans="1:10">
      <c r="A194" s="16" t="s">
        <v>587</v>
      </c>
      <c r="B194" s="16" t="s">
        <v>43</v>
      </c>
      <c r="C194" s="16"/>
      <c r="D194" s="16">
        <v>0</v>
      </c>
      <c r="E194" s="19">
        <v>0</v>
      </c>
      <c r="F194" s="16"/>
      <c r="G194" s="189">
        <v>0</v>
      </c>
      <c r="H194" s="20">
        <v>0</v>
      </c>
      <c r="I194" s="16">
        <v>0</v>
      </c>
    </row>
    <row r="195" spans="1:10">
      <c r="A195" s="16" t="s">
        <v>253</v>
      </c>
      <c r="B195" s="16" t="s">
        <v>254</v>
      </c>
      <c r="C195" s="16">
        <v>2051.83</v>
      </c>
      <c r="D195" s="16">
        <v>1220.0999999999999</v>
      </c>
      <c r="E195" s="19">
        <v>2500</v>
      </c>
      <c r="F195" s="16">
        <v>2500</v>
      </c>
      <c r="G195" s="189">
        <v>2500</v>
      </c>
      <c r="H195" s="20">
        <v>1500</v>
      </c>
      <c r="I195" s="16">
        <v>1500</v>
      </c>
    </row>
    <row r="196" spans="1:10">
      <c r="A196" s="276" t="s">
        <v>255</v>
      </c>
      <c r="B196" s="276"/>
      <c r="C196" s="22">
        <f t="shared" ref="C196:I196" si="12">SUM(C197:C220)</f>
        <v>8425.23</v>
      </c>
      <c r="D196" s="22">
        <f t="shared" si="12"/>
        <v>5501.1</v>
      </c>
      <c r="E196" s="22">
        <f t="shared" si="12"/>
        <v>14282</v>
      </c>
      <c r="F196" s="22">
        <f t="shared" si="12"/>
        <v>6050</v>
      </c>
      <c r="G196" s="22">
        <f t="shared" si="12"/>
        <v>12040</v>
      </c>
      <c r="H196" s="24">
        <f t="shared" si="12"/>
        <v>13050</v>
      </c>
      <c r="I196" s="22">
        <f t="shared" si="12"/>
        <v>13050</v>
      </c>
    </row>
    <row r="197" spans="1:10">
      <c r="A197" s="18" t="s">
        <v>256</v>
      </c>
      <c r="B197" s="16" t="s">
        <v>257</v>
      </c>
      <c r="C197" s="16">
        <v>2833.42</v>
      </c>
      <c r="D197" s="16">
        <v>1081.77</v>
      </c>
      <c r="E197" s="192">
        <v>1500</v>
      </c>
      <c r="F197" s="16">
        <v>1600</v>
      </c>
      <c r="G197" s="189">
        <v>1800</v>
      </c>
      <c r="H197" s="20">
        <v>1000</v>
      </c>
      <c r="I197" s="16">
        <v>1000</v>
      </c>
    </row>
    <row r="198" spans="1:10">
      <c r="A198" s="18" t="s">
        <v>258</v>
      </c>
      <c r="B198" s="16" t="s">
        <v>259</v>
      </c>
      <c r="C198" s="16">
        <v>351.9</v>
      </c>
      <c r="D198" s="16"/>
      <c r="E198" s="192"/>
      <c r="F198" s="16"/>
      <c r="G198" s="189"/>
      <c r="H198" s="20"/>
      <c r="I198" s="16"/>
    </row>
    <row r="199" spans="1:10">
      <c r="A199" s="18" t="s">
        <v>260</v>
      </c>
      <c r="B199" s="16" t="s">
        <v>43</v>
      </c>
      <c r="C199" s="16">
        <v>186.79</v>
      </c>
      <c r="D199" s="16">
        <v>786.48</v>
      </c>
      <c r="E199" s="192">
        <v>1000</v>
      </c>
      <c r="F199" s="16">
        <v>200</v>
      </c>
      <c r="G199" s="189">
        <v>1000</v>
      </c>
      <c r="H199" s="20">
        <v>500</v>
      </c>
      <c r="I199" s="16">
        <v>500</v>
      </c>
    </row>
    <row r="200" spans="1:10">
      <c r="A200" s="18" t="s">
        <v>261</v>
      </c>
      <c r="B200" s="16" t="s">
        <v>262</v>
      </c>
      <c r="C200" s="16">
        <v>206.7</v>
      </c>
      <c r="D200" s="16">
        <v>0</v>
      </c>
      <c r="E200" s="192">
        <v>100</v>
      </c>
      <c r="F200" s="16">
        <v>100</v>
      </c>
      <c r="G200" s="189">
        <v>100</v>
      </c>
      <c r="H200" s="20">
        <v>1000</v>
      </c>
      <c r="I200" s="16">
        <v>1000</v>
      </c>
    </row>
    <row r="201" spans="1:10">
      <c r="A201" s="18" t="s">
        <v>263</v>
      </c>
      <c r="B201" s="16" t="s">
        <v>193</v>
      </c>
      <c r="C201" s="16"/>
      <c r="D201" s="16">
        <v>0</v>
      </c>
      <c r="E201" s="192">
        <v>500</v>
      </c>
      <c r="F201" s="16">
        <v>150</v>
      </c>
      <c r="G201" s="189">
        <v>500</v>
      </c>
      <c r="H201" s="20">
        <v>500</v>
      </c>
      <c r="I201" s="16">
        <v>500</v>
      </c>
    </row>
    <row r="202" spans="1:10">
      <c r="A202" s="18" t="s">
        <v>264</v>
      </c>
      <c r="B202" s="16" t="s">
        <v>265</v>
      </c>
      <c r="C202" s="16">
        <v>94.42</v>
      </c>
      <c r="D202" s="16">
        <v>100</v>
      </c>
      <c r="E202" s="192">
        <v>100</v>
      </c>
      <c r="F202" s="16">
        <v>0</v>
      </c>
      <c r="G202" s="189">
        <v>100</v>
      </c>
      <c r="H202" s="20">
        <v>100</v>
      </c>
      <c r="I202" s="16">
        <v>100</v>
      </c>
    </row>
    <row r="203" spans="1:10">
      <c r="A203" s="18" t="s">
        <v>266</v>
      </c>
      <c r="B203" s="16" t="s">
        <v>55</v>
      </c>
      <c r="C203" s="16"/>
      <c r="D203" s="16">
        <v>0</v>
      </c>
      <c r="E203" s="192">
        <v>200</v>
      </c>
      <c r="F203" s="16">
        <v>0</v>
      </c>
      <c r="G203" s="189">
        <v>200</v>
      </c>
      <c r="H203" s="20">
        <v>200</v>
      </c>
      <c r="I203" s="16">
        <v>200</v>
      </c>
    </row>
    <row r="204" spans="1:10">
      <c r="A204" s="18" t="s">
        <v>267</v>
      </c>
      <c r="B204" s="16" t="s">
        <v>268</v>
      </c>
      <c r="C204" s="16">
        <v>1623</v>
      </c>
      <c r="D204" s="16">
        <v>428.46</v>
      </c>
      <c r="E204" s="192">
        <v>2000</v>
      </c>
      <c r="F204" s="16">
        <v>0</v>
      </c>
      <c r="G204" s="189">
        <v>1000</v>
      </c>
      <c r="H204" s="20">
        <v>2000</v>
      </c>
      <c r="I204" s="16">
        <v>2000</v>
      </c>
      <c r="J204" s="227"/>
    </row>
    <row r="205" spans="1:10">
      <c r="A205" s="18" t="s">
        <v>269</v>
      </c>
      <c r="B205" s="16" t="s">
        <v>270</v>
      </c>
      <c r="C205" s="16"/>
      <c r="D205" s="16">
        <v>0</v>
      </c>
      <c r="E205" s="192">
        <v>0</v>
      </c>
      <c r="F205" s="16">
        <v>600</v>
      </c>
      <c r="G205" s="189">
        <v>200</v>
      </c>
      <c r="H205" s="20"/>
      <c r="I205" s="16"/>
    </row>
    <row r="206" spans="1:10">
      <c r="A206" s="18" t="s">
        <v>271</v>
      </c>
      <c r="B206" s="16" t="s">
        <v>214</v>
      </c>
      <c r="C206" s="16"/>
      <c r="D206" s="16">
        <v>0</v>
      </c>
      <c r="E206" s="192">
        <v>1000</v>
      </c>
      <c r="F206" s="16">
        <v>0</v>
      </c>
      <c r="G206" s="189">
        <v>500</v>
      </c>
      <c r="H206" s="20">
        <v>200</v>
      </c>
      <c r="I206" s="16">
        <v>200</v>
      </c>
    </row>
    <row r="207" spans="1:10">
      <c r="A207" s="18" t="s">
        <v>272</v>
      </c>
      <c r="B207" s="16" t="s">
        <v>273</v>
      </c>
      <c r="C207" s="16"/>
      <c r="D207" s="16">
        <v>0</v>
      </c>
      <c r="E207" s="192">
        <v>0</v>
      </c>
      <c r="F207" s="16">
        <v>0</v>
      </c>
      <c r="G207" s="189">
        <v>0</v>
      </c>
      <c r="H207" s="20">
        <v>500</v>
      </c>
      <c r="I207" s="16">
        <v>500</v>
      </c>
    </row>
    <row r="208" spans="1:10">
      <c r="A208" s="16" t="s">
        <v>588</v>
      </c>
      <c r="B208" s="16" t="s">
        <v>274</v>
      </c>
      <c r="C208" s="16">
        <v>1546</v>
      </c>
      <c r="D208" s="16">
        <v>1200</v>
      </c>
      <c r="E208" s="192">
        <v>2700</v>
      </c>
      <c r="F208" s="16">
        <v>900</v>
      </c>
      <c r="G208" s="189">
        <v>2000</v>
      </c>
      <c r="H208" s="20">
        <v>4000</v>
      </c>
      <c r="I208" s="16">
        <v>4000</v>
      </c>
    </row>
    <row r="209" spans="1:10">
      <c r="A209" s="16" t="s">
        <v>591</v>
      </c>
      <c r="B209" s="16" t="s">
        <v>559</v>
      </c>
      <c r="C209" s="16"/>
      <c r="D209" s="16">
        <v>0</v>
      </c>
      <c r="E209" s="192">
        <v>1880</v>
      </c>
      <c r="F209" s="16">
        <v>0</v>
      </c>
      <c r="G209" s="189">
        <v>1500</v>
      </c>
      <c r="H209" s="20"/>
      <c r="I209" s="16"/>
    </row>
    <row r="210" spans="1:10">
      <c r="A210" s="16" t="s">
        <v>592</v>
      </c>
      <c r="B210" s="16" t="s">
        <v>577</v>
      </c>
      <c r="C210" s="16"/>
      <c r="D210" s="16">
        <v>0</v>
      </c>
      <c r="E210" s="192">
        <v>200</v>
      </c>
      <c r="F210" s="16">
        <v>0</v>
      </c>
      <c r="G210" s="189">
        <v>150</v>
      </c>
      <c r="H210" s="20"/>
      <c r="I210" s="16"/>
    </row>
    <row r="211" spans="1:10">
      <c r="A211" s="16" t="s">
        <v>593</v>
      </c>
      <c r="B211" s="16" t="s">
        <v>19</v>
      </c>
      <c r="C211" s="16"/>
      <c r="D211" s="16">
        <v>0</v>
      </c>
      <c r="E211" s="192">
        <v>30</v>
      </c>
      <c r="F211" s="16">
        <v>0</v>
      </c>
      <c r="G211" s="189">
        <v>25</v>
      </c>
      <c r="H211" s="20"/>
      <c r="I211" s="16"/>
    </row>
    <row r="212" spans="1:10">
      <c r="A212" s="16" t="s">
        <v>594</v>
      </c>
      <c r="B212" s="16" t="s">
        <v>21</v>
      </c>
      <c r="C212" s="16"/>
      <c r="D212" s="16">
        <v>0</v>
      </c>
      <c r="E212" s="192">
        <v>265</v>
      </c>
      <c r="F212" s="16">
        <v>0</v>
      </c>
      <c r="G212" s="189">
        <v>210</v>
      </c>
      <c r="H212" s="20"/>
      <c r="I212" s="16"/>
    </row>
    <row r="213" spans="1:10">
      <c r="A213" s="16" t="s">
        <v>595</v>
      </c>
      <c r="B213" s="16" t="s">
        <v>23</v>
      </c>
      <c r="C213" s="16"/>
      <c r="D213" s="16">
        <v>0</v>
      </c>
      <c r="E213" s="192">
        <v>20</v>
      </c>
      <c r="F213" s="16">
        <v>0</v>
      </c>
      <c r="G213" s="189">
        <v>20</v>
      </c>
      <c r="H213" s="20"/>
      <c r="I213" s="16"/>
    </row>
    <row r="214" spans="1:10">
      <c r="A214" s="16" t="s">
        <v>596</v>
      </c>
      <c r="B214" s="16" t="s">
        <v>25</v>
      </c>
      <c r="C214" s="16"/>
      <c r="D214" s="16">
        <v>0</v>
      </c>
      <c r="E214" s="192">
        <v>77</v>
      </c>
      <c r="F214" s="16">
        <v>0</v>
      </c>
      <c r="G214" s="189">
        <v>45</v>
      </c>
      <c r="H214" s="20"/>
      <c r="I214" s="16"/>
    </row>
    <row r="215" spans="1:10">
      <c r="A215" s="16" t="s">
        <v>600</v>
      </c>
      <c r="B215" s="16" t="s">
        <v>27</v>
      </c>
      <c r="C215" s="16"/>
      <c r="D215" s="16">
        <v>0</v>
      </c>
      <c r="E215" s="192">
        <v>20</v>
      </c>
      <c r="F215" s="16">
        <v>0</v>
      </c>
      <c r="G215" s="189">
        <v>20</v>
      </c>
      <c r="H215" s="20"/>
      <c r="I215" s="16"/>
    </row>
    <row r="216" spans="1:10">
      <c r="A216" s="16" t="s">
        <v>601</v>
      </c>
      <c r="B216" s="16" t="s">
        <v>170</v>
      </c>
      <c r="C216" s="16"/>
      <c r="D216" s="16">
        <v>0</v>
      </c>
      <c r="E216" s="192">
        <v>90</v>
      </c>
      <c r="F216" s="16">
        <v>0</v>
      </c>
      <c r="G216" s="189">
        <v>70</v>
      </c>
      <c r="H216" s="20"/>
      <c r="I216" s="16"/>
    </row>
    <row r="217" spans="1:10">
      <c r="A217" s="16"/>
      <c r="B217" s="16" t="s">
        <v>31</v>
      </c>
      <c r="C217" s="16"/>
      <c r="D217" s="16">
        <v>0</v>
      </c>
      <c r="E217" s="192">
        <v>0</v>
      </c>
      <c r="F217" s="16">
        <v>0</v>
      </c>
      <c r="G217" s="189">
        <v>0</v>
      </c>
      <c r="H217" s="20"/>
      <c r="I217" s="16"/>
    </row>
    <row r="218" spans="1:10">
      <c r="A218" s="16" t="s">
        <v>275</v>
      </c>
      <c r="B218" s="16" t="s">
        <v>590</v>
      </c>
      <c r="C218" s="16"/>
      <c r="D218" s="16">
        <v>360</v>
      </c>
      <c r="E218" s="192">
        <v>500</v>
      </c>
      <c r="F218" s="16">
        <v>500</v>
      </c>
      <c r="G218" s="189">
        <v>500</v>
      </c>
      <c r="H218" s="20">
        <v>500</v>
      </c>
      <c r="I218" s="16">
        <v>500</v>
      </c>
      <c r="J218" s="1" t="s">
        <v>589</v>
      </c>
    </row>
    <row r="219" spans="1:10">
      <c r="A219" s="16" t="s">
        <v>275</v>
      </c>
      <c r="B219" s="16" t="s">
        <v>276</v>
      </c>
      <c r="C219" s="16">
        <v>1500</v>
      </c>
      <c r="D219" s="16">
        <v>1544.39</v>
      </c>
      <c r="E219" s="192">
        <v>2000</v>
      </c>
      <c r="F219" s="16">
        <v>2000</v>
      </c>
      <c r="G219" s="189">
        <v>2000</v>
      </c>
      <c r="H219" s="20">
        <v>2000</v>
      </c>
      <c r="I219" s="16">
        <v>2000</v>
      </c>
    </row>
    <row r="220" spans="1:10">
      <c r="A220" s="16" t="s">
        <v>277</v>
      </c>
      <c r="B220" s="16" t="s">
        <v>278</v>
      </c>
      <c r="C220" s="16">
        <v>83</v>
      </c>
      <c r="D220" s="16">
        <v>0</v>
      </c>
      <c r="E220" s="192">
        <v>100</v>
      </c>
      <c r="F220" s="16">
        <v>0</v>
      </c>
      <c r="G220" s="189">
        <v>100</v>
      </c>
      <c r="H220" s="20">
        <v>550</v>
      </c>
      <c r="I220" s="16">
        <v>550</v>
      </c>
    </row>
    <row r="221" spans="1:10">
      <c r="A221" s="276" t="s">
        <v>279</v>
      </c>
      <c r="B221" s="276"/>
      <c r="C221" s="22">
        <f t="shared" ref="C221:I221" si="13">SUM(C222:C229)</f>
        <v>580.54999999999995</v>
      </c>
      <c r="D221" s="22">
        <f t="shared" si="13"/>
        <v>258.68</v>
      </c>
      <c r="E221" s="22">
        <f t="shared" si="13"/>
        <v>1600</v>
      </c>
      <c r="F221" s="22">
        <f t="shared" si="13"/>
        <v>700</v>
      </c>
      <c r="G221" s="22">
        <f t="shared" si="13"/>
        <v>1600</v>
      </c>
      <c r="H221" s="24">
        <f t="shared" si="13"/>
        <v>900</v>
      </c>
      <c r="I221" s="22">
        <f t="shared" si="13"/>
        <v>900</v>
      </c>
    </row>
    <row r="222" spans="1:10">
      <c r="A222" s="18" t="s">
        <v>280</v>
      </c>
      <c r="B222" s="16" t="s">
        <v>281</v>
      </c>
      <c r="C222" s="16">
        <v>0</v>
      </c>
      <c r="D222" s="16">
        <v>0</v>
      </c>
      <c r="E222" s="192"/>
      <c r="F222" s="16"/>
      <c r="G222" s="189"/>
      <c r="H222" s="20">
        <v>0</v>
      </c>
      <c r="I222" s="16">
        <v>0</v>
      </c>
    </row>
    <row r="223" spans="1:10">
      <c r="A223" s="18" t="s">
        <v>282</v>
      </c>
      <c r="B223" s="16" t="s">
        <v>283</v>
      </c>
      <c r="C223" s="16">
        <v>0</v>
      </c>
      <c r="D223" s="16">
        <v>0</v>
      </c>
      <c r="E223" s="192"/>
      <c r="F223" s="16"/>
      <c r="G223" s="189"/>
      <c r="H223" s="20">
        <v>0</v>
      </c>
      <c r="I223" s="16">
        <v>0</v>
      </c>
    </row>
    <row r="224" spans="1:10">
      <c r="A224" s="18" t="s">
        <v>284</v>
      </c>
      <c r="B224" s="16" t="s">
        <v>41</v>
      </c>
      <c r="C224" s="16"/>
      <c r="D224" s="16">
        <v>0</v>
      </c>
      <c r="E224" s="192"/>
      <c r="F224" s="16"/>
      <c r="G224" s="189"/>
      <c r="H224" s="20"/>
      <c r="I224" s="16"/>
    </row>
    <row r="225" spans="1:9">
      <c r="A225" s="18" t="s">
        <v>285</v>
      </c>
      <c r="B225" s="16" t="s">
        <v>286</v>
      </c>
      <c r="C225" s="16">
        <v>167.99</v>
      </c>
      <c r="D225" s="16">
        <v>59.86</v>
      </c>
      <c r="E225" s="192">
        <v>200</v>
      </c>
      <c r="F225" s="16"/>
      <c r="G225" s="189">
        <v>200</v>
      </c>
      <c r="H225" s="20">
        <v>200</v>
      </c>
      <c r="I225" s="16">
        <v>200</v>
      </c>
    </row>
    <row r="226" spans="1:9">
      <c r="A226" s="18" t="s">
        <v>287</v>
      </c>
      <c r="B226" s="16" t="s">
        <v>43</v>
      </c>
      <c r="C226" s="16">
        <v>0</v>
      </c>
      <c r="D226" s="16">
        <v>0</v>
      </c>
      <c r="E226" s="192">
        <v>500</v>
      </c>
      <c r="F226" s="16">
        <v>500</v>
      </c>
      <c r="G226" s="189">
        <v>500</v>
      </c>
      <c r="H226" s="20">
        <v>200</v>
      </c>
      <c r="I226" s="16">
        <v>200</v>
      </c>
    </row>
    <row r="227" spans="1:9">
      <c r="A227" s="18" t="s">
        <v>288</v>
      </c>
      <c r="B227" s="16" t="s">
        <v>289</v>
      </c>
      <c r="C227" s="16">
        <v>212.64</v>
      </c>
      <c r="D227" s="16">
        <v>0</v>
      </c>
      <c r="E227" s="192">
        <v>500</v>
      </c>
      <c r="F227" s="16">
        <v>0</v>
      </c>
      <c r="G227" s="189">
        <v>500</v>
      </c>
      <c r="H227" s="20">
        <v>100</v>
      </c>
      <c r="I227" s="16">
        <v>100</v>
      </c>
    </row>
    <row r="228" spans="1:9">
      <c r="A228" s="18" t="s">
        <v>290</v>
      </c>
      <c r="B228" s="16" t="s">
        <v>291</v>
      </c>
      <c r="C228" s="16"/>
      <c r="D228" s="16">
        <v>0</v>
      </c>
      <c r="E228" s="192">
        <v>200</v>
      </c>
      <c r="F228" s="16">
        <v>0</v>
      </c>
      <c r="G228" s="189">
        <v>200</v>
      </c>
      <c r="H228" s="20">
        <v>200</v>
      </c>
      <c r="I228" s="16">
        <v>200</v>
      </c>
    </row>
    <row r="229" spans="1:9">
      <c r="A229" s="18" t="s">
        <v>292</v>
      </c>
      <c r="B229" s="16" t="s">
        <v>293</v>
      </c>
      <c r="C229" s="16">
        <v>199.92</v>
      </c>
      <c r="D229" s="16">
        <v>198.82</v>
      </c>
      <c r="E229" s="192">
        <v>200</v>
      </c>
      <c r="F229" s="16">
        <v>200</v>
      </c>
      <c r="G229" s="189">
        <v>200</v>
      </c>
      <c r="H229" s="20">
        <v>200</v>
      </c>
      <c r="I229" s="16">
        <v>200</v>
      </c>
    </row>
    <row r="230" spans="1:9">
      <c r="A230" s="276" t="s">
        <v>294</v>
      </c>
      <c r="B230" s="276"/>
      <c r="C230" s="22">
        <f t="shared" ref="C230:I230" si="14">SUM(C231:C235)</f>
        <v>7149.02</v>
      </c>
      <c r="D230" s="22">
        <f t="shared" si="14"/>
        <v>6285.48</v>
      </c>
      <c r="E230" s="22">
        <f t="shared" si="14"/>
        <v>5930</v>
      </c>
      <c r="F230" s="22">
        <f t="shared" si="14"/>
        <v>7430</v>
      </c>
      <c r="G230" s="22">
        <f t="shared" si="14"/>
        <v>7230</v>
      </c>
      <c r="H230" s="24">
        <f t="shared" si="14"/>
        <v>6230</v>
      </c>
      <c r="I230" s="22">
        <f t="shared" si="14"/>
        <v>6230</v>
      </c>
    </row>
    <row r="231" spans="1:9">
      <c r="A231" s="18" t="s">
        <v>295</v>
      </c>
      <c r="B231" s="16" t="s">
        <v>296</v>
      </c>
      <c r="C231" s="16">
        <v>2374.4</v>
      </c>
      <c r="D231" s="16">
        <v>2326.86</v>
      </c>
      <c r="E231" s="214">
        <v>2000</v>
      </c>
      <c r="F231" s="16">
        <v>3000</v>
      </c>
      <c r="G231" s="206">
        <v>3000</v>
      </c>
      <c r="H231" s="207">
        <v>3500</v>
      </c>
      <c r="I231" s="16">
        <v>3500</v>
      </c>
    </row>
    <row r="232" spans="1:9">
      <c r="A232" s="161" t="s">
        <v>609</v>
      </c>
      <c r="B232" s="16" t="s">
        <v>610</v>
      </c>
      <c r="C232" s="16">
        <v>767.99</v>
      </c>
      <c r="D232" s="16"/>
      <c r="E232" s="208">
        <v>0</v>
      </c>
      <c r="F232" s="16"/>
      <c r="G232" s="190">
        <v>0</v>
      </c>
      <c r="H232" s="166"/>
      <c r="I232" s="16"/>
    </row>
    <row r="233" spans="1:9">
      <c r="A233" s="18" t="s">
        <v>297</v>
      </c>
      <c r="B233" s="16" t="s">
        <v>298</v>
      </c>
      <c r="C233" s="16">
        <v>331</v>
      </c>
      <c r="D233" s="16">
        <v>0</v>
      </c>
      <c r="E233" s="215">
        <v>200</v>
      </c>
      <c r="F233" s="16">
        <v>700</v>
      </c>
      <c r="G233" s="191">
        <v>500</v>
      </c>
      <c r="H233" s="28">
        <v>500</v>
      </c>
      <c r="I233" s="16">
        <v>500</v>
      </c>
    </row>
    <row r="234" spans="1:9">
      <c r="A234" s="16" t="s">
        <v>299</v>
      </c>
      <c r="B234" s="16" t="s">
        <v>300</v>
      </c>
      <c r="C234" s="16">
        <v>222.96</v>
      </c>
      <c r="D234" s="16">
        <v>222.96</v>
      </c>
      <c r="E234" s="215">
        <v>230</v>
      </c>
      <c r="F234" s="16">
        <v>230</v>
      </c>
      <c r="G234" s="191">
        <v>230</v>
      </c>
      <c r="H234" s="28">
        <v>230</v>
      </c>
      <c r="I234" s="16">
        <v>230</v>
      </c>
    </row>
    <row r="235" spans="1:9">
      <c r="A235" s="18" t="s">
        <v>301</v>
      </c>
      <c r="B235" s="16" t="s">
        <v>302</v>
      </c>
      <c r="C235" s="16">
        <v>3452.67</v>
      </c>
      <c r="D235" s="16">
        <v>3735.66</v>
      </c>
      <c r="E235" s="192">
        <v>3500</v>
      </c>
      <c r="F235" s="16">
        <v>3500</v>
      </c>
      <c r="G235" s="189">
        <v>3500</v>
      </c>
      <c r="H235" s="20">
        <v>2000</v>
      </c>
      <c r="I235" s="16">
        <v>2000</v>
      </c>
    </row>
    <row r="236" spans="1:9">
      <c r="A236" s="276" t="s">
        <v>303</v>
      </c>
      <c r="B236" s="276"/>
      <c r="C236" s="22">
        <f t="shared" ref="C236:I236" si="15">SUM(C237:C244)</f>
        <v>501.77000000000004</v>
      </c>
      <c r="D236" s="22">
        <f t="shared" si="15"/>
        <v>1314.14</v>
      </c>
      <c r="E236" s="22">
        <f t="shared" si="15"/>
        <v>770</v>
      </c>
      <c r="F236" s="22">
        <f t="shared" si="15"/>
        <v>980</v>
      </c>
      <c r="G236" s="22">
        <f t="shared" si="15"/>
        <v>1770</v>
      </c>
      <c r="H236" s="24">
        <f t="shared" si="15"/>
        <v>810</v>
      </c>
      <c r="I236" s="22">
        <f t="shared" si="15"/>
        <v>810</v>
      </c>
    </row>
    <row r="237" spans="1:9">
      <c r="A237" s="29" t="s">
        <v>304</v>
      </c>
      <c r="B237" s="29" t="s">
        <v>305</v>
      </c>
      <c r="C237" s="19">
        <v>385</v>
      </c>
      <c r="D237" s="19">
        <v>374</v>
      </c>
      <c r="E237" s="192">
        <v>410</v>
      </c>
      <c r="F237" s="19">
        <v>400</v>
      </c>
      <c r="G237" s="189">
        <v>410</v>
      </c>
      <c r="H237" s="27">
        <v>450</v>
      </c>
      <c r="I237" s="19">
        <v>450</v>
      </c>
    </row>
    <row r="238" spans="1:9">
      <c r="A238" s="29" t="s">
        <v>306</v>
      </c>
      <c r="B238" s="29" t="s">
        <v>307</v>
      </c>
      <c r="C238" s="19">
        <v>0</v>
      </c>
      <c r="D238" s="19"/>
      <c r="E238" s="192">
        <v>0</v>
      </c>
      <c r="F238" s="19"/>
      <c r="G238" s="189">
        <v>0</v>
      </c>
      <c r="H238" s="27">
        <v>100</v>
      </c>
      <c r="I238" s="19">
        <v>100</v>
      </c>
    </row>
    <row r="239" spans="1:9">
      <c r="A239" s="30" t="s">
        <v>308</v>
      </c>
      <c r="B239" s="29" t="s">
        <v>309</v>
      </c>
      <c r="C239" s="19">
        <v>54.79</v>
      </c>
      <c r="D239" s="19">
        <v>111.1</v>
      </c>
      <c r="E239" s="192">
        <v>200</v>
      </c>
      <c r="F239" s="19">
        <v>120</v>
      </c>
      <c r="G239" s="189">
        <v>200</v>
      </c>
      <c r="H239" s="27">
        <v>150</v>
      </c>
      <c r="I239" s="19">
        <v>150</v>
      </c>
    </row>
    <row r="240" spans="1:9">
      <c r="A240" s="18" t="s">
        <v>310</v>
      </c>
      <c r="B240" s="16" t="s">
        <v>311</v>
      </c>
      <c r="C240" s="16">
        <v>35.5</v>
      </c>
      <c r="D240" s="16">
        <v>23.89</v>
      </c>
      <c r="E240" s="192">
        <v>100</v>
      </c>
      <c r="F240" s="16">
        <v>0</v>
      </c>
      <c r="G240" s="189">
        <v>100</v>
      </c>
      <c r="H240" s="20">
        <v>50</v>
      </c>
      <c r="I240" s="16">
        <v>50</v>
      </c>
    </row>
    <row r="241" spans="1:10">
      <c r="A241" s="16" t="s">
        <v>312</v>
      </c>
      <c r="B241" s="16" t="s">
        <v>313</v>
      </c>
      <c r="C241" s="16"/>
      <c r="D241" s="16"/>
      <c r="E241" s="192">
        <v>0</v>
      </c>
      <c r="F241" s="16"/>
      <c r="G241" s="189">
        <v>1000</v>
      </c>
      <c r="H241" s="20"/>
      <c r="I241" s="16"/>
      <c r="J241" s="226"/>
    </row>
    <row r="242" spans="1:10">
      <c r="A242" s="16" t="s">
        <v>314</v>
      </c>
      <c r="B242" s="16" t="s">
        <v>685</v>
      </c>
      <c r="C242" s="16"/>
      <c r="D242" s="16"/>
      <c r="E242" s="192">
        <v>0</v>
      </c>
      <c r="F242" s="16">
        <v>400</v>
      </c>
      <c r="G242" s="189">
        <v>0</v>
      </c>
      <c r="H242" s="20"/>
      <c r="I242" s="16"/>
    </row>
    <row r="243" spans="1:10">
      <c r="A243" s="18" t="s">
        <v>315</v>
      </c>
      <c r="B243" s="16" t="s">
        <v>316</v>
      </c>
      <c r="C243" s="16"/>
      <c r="D243" s="16">
        <v>748.39</v>
      </c>
      <c r="E243" s="192">
        <v>0</v>
      </c>
      <c r="F243" s="16">
        <v>0</v>
      </c>
      <c r="G243" s="189">
        <v>0</v>
      </c>
      <c r="H243" s="20">
        <v>0</v>
      </c>
      <c r="I243" s="16">
        <v>0</v>
      </c>
    </row>
    <row r="244" spans="1:10">
      <c r="A244" s="18" t="s">
        <v>317</v>
      </c>
      <c r="B244" s="16" t="s">
        <v>318</v>
      </c>
      <c r="C244" s="16">
        <v>26.48</v>
      </c>
      <c r="D244" s="16">
        <v>56.76</v>
      </c>
      <c r="E244" s="192">
        <v>60</v>
      </c>
      <c r="F244" s="16">
        <v>60</v>
      </c>
      <c r="G244" s="189">
        <v>60</v>
      </c>
      <c r="H244" s="20">
        <v>60</v>
      </c>
      <c r="I244" s="16">
        <v>60</v>
      </c>
    </row>
    <row r="245" spans="1:10">
      <c r="A245" s="276" t="s">
        <v>319</v>
      </c>
      <c r="B245" s="276"/>
      <c r="C245" s="22">
        <f t="shared" ref="C245:I245" si="16">SUM(C246:C290)</f>
        <v>89416.589999999982</v>
      </c>
      <c r="D245" s="22">
        <f t="shared" si="16"/>
        <v>89199.079999999987</v>
      </c>
      <c r="E245" s="22">
        <f t="shared" si="16"/>
        <v>96750</v>
      </c>
      <c r="F245" s="22">
        <f t="shared" si="16"/>
        <v>89311</v>
      </c>
      <c r="G245" s="22">
        <f t="shared" si="16"/>
        <v>99550</v>
      </c>
      <c r="H245" s="24">
        <f t="shared" si="16"/>
        <v>91100</v>
      </c>
      <c r="I245" s="22">
        <f t="shared" si="16"/>
        <v>91100</v>
      </c>
    </row>
    <row r="246" spans="1:10">
      <c r="A246" s="18" t="s">
        <v>320</v>
      </c>
      <c r="B246" s="16" t="s">
        <v>321</v>
      </c>
      <c r="C246" s="16">
        <v>56218.81</v>
      </c>
      <c r="D246" s="16">
        <v>55924.59</v>
      </c>
      <c r="E246" s="192">
        <v>60000</v>
      </c>
      <c r="F246" s="20">
        <v>55000</v>
      </c>
      <c r="G246" s="189">
        <v>60000</v>
      </c>
      <c r="H246" s="20">
        <v>60000</v>
      </c>
      <c r="I246" s="16">
        <v>60000</v>
      </c>
      <c r="J246" s="227"/>
    </row>
    <row r="247" spans="1:10">
      <c r="A247" s="18" t="s">
        <v>322</v>
      </c>
      <c r="B247" s="16" t="s">
        <v>11</v>
      </c>
      <c r="C247" s="16">
        <v>2279.0500000000002</v>
      </c>
      <c r="D247" s="16">
        <v>1348.08</v>
      </c>
      <c r="E247" s="192">
        <v>2500</v>
      </c>
      <c r="F247" s="20">
        <v>2300</v>
      </c>
      <c r="G247" s="189">
        <v>2500</v>
      </c>
      <c r="H247" s="20">
        <v>2000</v>
      </c>
      <c r="I247" s="16">
        <v>2000</v>
      </c>
    </row>
    <row r="248" spans="1:10">
      <c r="A248" s="18" t="s">
        <v>323</v>
      </c>
      <c r="B248" s="16" t="s">
        <v>324</v>
      </c>
      <c r="C248" s="16">
        <v>440.78</v>
      </c>
      <c r="D248" s="16">
        <v>326.68</v>
      </c>
      <c r="E248" s="192">
        <v>500</v>
      </c>
      <c r="F248" s="20">
        <v>450</v>
      </c>
      <c r="G248" s="189">
        <v>500</v>
      </c>
      <c r="H248" s="20">
        <v>500</v>
      </c>
      <c r="I248" s="16">
        <v>500</v>
      </c>
    </row>
    <row r="249" spans="1:10">
      <c r="A249" s="16" t="s">
        <v>325</v>
      </c>
      <c r="B249" s="16" t="s">
        <v>326</v>
      </c>
      <c r="C249" s="16">
        <v>1016.98</v>
      </c>
      <c r="D249" s="16">
        <v>907.06</v>
      </c>
      <c r="E249" s="192">
        <v>1400</v>
      </c>
      <c r="F249" s="20">
        <v>1200</v>
      </c>
      <c r="G249" s="189">
        <v>1400</v>
      </c>
      <c r="H249" s="20">
        <v>1400</v>
      </c>
      <c r="I249" s="16">
        <v>1400</v>
      </c>
    </row>
    <row r="250" spans="1:10">
      <c r="A250" s="16" t="s">
        <v>597</v>
      </c>
      <c r="B250" s="16" t="s">
        <v>538</v>
      </c>
      <c r="C250" s="16">
        <v>160.16999999999999</v>
      </c>
      <c r="D250" s="16">
        <v>356.95</v>
      </c>
      <c r="E250" s="192">
        <v>600</v>
      </c>
      <c r="F250" s="20">
        <v>550</v>
      </c>
      <c r="G250" s="189">
        <v>600</v>
      </c>
      <c r="H250" s="20">
        <v>600</v>
      </c>
      <c r="I250" s="16">
        <v>600</v>
      </c>
    </row>
    <row r="251" spans="1:10">
      <c r="A251" s="18" t="s">
        <v>327</v>
      </c>
      <c r="B251" s="16" t="s">
        <v>328</v>
      </c>
      <c r="C251" s="16">
        <v>827.85</v>
      </c>
      <c r="D251" s="16">
        <v>638.25</v>
      </c>
      <c r="E251" s="192">
        <v>1000</v>
      </c>
      <c r="F251" s="20">
        <v>1000</v>
      </c>
      <c r="G251" s="189">
        <v>1000</v>
      </c>
      <c r="H251" s="20">
        <v>600</v>
      </c>
      <c r="I251" s="16">
        <v>600</v>
      </c>
    </row>
    <row r="252" spans="1:10">
      <c r="A252" s="161" t="s">
        <v>612</v>
      </c>
      <c r="B252" s="16" t="s">
        <v>611</v>
      </c>
      <c r="C252" s="16">
        <v>193.66</v>
      </c>
      <c r="D252" s="16">
        <v>0</v>
      </c>
      <c r="E252" s="192"/>
      <c r="F252" s="20"/>
      <c r="G252" s="189"/>
      <c r="H252" s="20"/>
      <c r="I252" s="16"/>
    </row>
    <row r="253" spans="1:10">
      <c r="A253" s="16" t="s">
        <v>329</v>
      </c>
      <c r="B253" s="16" t="s">
        <v>13</v>
      </c>
      <c r="C253" s="16">
        <v>235</v>
      </c>
      <c r="D253" s="16">
        <v>600</v>
      </c>
      <c r="E253" s="192">
        <v>500</v>
      </c>
      <c r="F253" s="20">
        <v>1000</v>
      </c>
      <c r="G253" s="189">
        <v>1000</v>
      </c>
      <c r="H253" s="20">
        <v>500</v>
      </c>
      <c r="I253" s="16">
        <v>500</v>
      </c>
    </row>
    <row r="254" spans="1:10">
      <c r="A254" s="16" t="s">
        <v>330</v>
      </c>
      <c r="B254" s="16" t="s">
        <v>15</v>
      </c>
      <c r="C254" s="16">
        <v>3600.68</v>
      </c>
      <c r="D254" s="16">
        <v>3962.46</v>
      </c>
      <c r="E254" s="192">
        <v>4000</v>
      </c>
      <c r="F254" s="20">
        <v>3400</v>
      </c>
      <c r="G254" s="189">
        <v>4400</v>
      </c>
      <c r="H254" s="20">
        <v>5000</v>
      </c>
      <c r="I254" s="16">
        <v>5000</v>
      </c>
    </row>
    <row r="255" spans="1:10">
      <c r="A255" s="18" t="s">
        <v>331</v>
      </c>
      <c r="B255" s="16" t="s">
        <v>17</v>
      </c>
      <c r="C255" s="16">
        <v>2403.71</v>
      </c>
      <c r="D255" s="16">
        <v>2082.7199999999998</v>
      </c>
      <c r="E255" s="192">
        <v>2700</v>
      </c>
      <c r="F255" s="20">
        <v>2500</v>
      </c>
      <c r="G255" s="189">
        <v>2500</v>
      </c>
      <c r="H255" s="20">
        <v>1000</v>
      </c>
      <c r="I255" s="16">
        <v>1000</v>
      </c>
    </row>
    <row r="256" spans="1:10">
      <c r="A256" s="18" t="s">
        <v>332</v>
      </c>
      <c r="B256" s="16" t="s">
        <v>333</v>
      </c>
      <c r="C256" s="16">
        <v>859.75</v>
      </c>
      <c r="D256" s="16">
        <v>790.62</v>
      </c>
      <c r="E256" s="192">
        <v>1000</v>
      </c>
      <c r="F256" s="20">
        <v>900</v>
      </c>
      <c r="G256" s="189">
        <v>1000</v>
      </c>
      <c r="H256" s="20">
        <v>1000</v>
      </c>
      <c r="I256" s="16">
        <v>1000</v>
      </c>
    </row>
    <row r="257" spans="1:9">
      <c r="A257" s="18" t="s">
        <v>334</v>
      </c>
      <c r="B257" s="16" t="s">
        <v>335</v>
      </c>
      <c r="C257" s="16">
        <v>8659.0300000000007</v>
      </c>
      <c r="D257" s="16">
        <v>7909.79</v>
      </c>
      <c r="E257" s="192">
        <v>9500</v>
      </c>
      <c r="F257" s="20">
        <v>9000</v>
      </c>
      <c r="G257" s="189">
        <v>10000</v>
      </c>
      <c r="H257" s="20">
        <v>8000</v>
      </c>
      <c r="I257" s="16">
        <v>8000</v>
      </c>
    </row>
    <row r="258" spans="1:9">
      <c r="A258" s="18" t="s">
        <v>336</v>
      </c>
      <c r="B258" s="16" t="s">
        <v>337</v>
      </c>
      <c r="C258" s="16">
        <v>494.47</v>
      </c>
      <c r="D258" s="16">
        <v>451.71</v>
      </c>
      <c r="E258" s="192">
        <v>550</v>
      </c>
      <c r="F258" s="20">
        <v>500</v>
      </c>
      <c r="G258" s="189">
        <v>550</v>
      </c>
      <c r="H258" s="20">
        <v>500</v>
      </c>
      <c r="I258" s="16">
        <v>500</v>
      </c>
    </row>
    <row r="259" spans="1:9">
      <c r="A259" s="18" t="s">
        <v>338</v>
      </c>
      <c r="B259" s="16" t="s">
        <v>339</v>
      </c>
      <c r="C259" s="16">
        <v>1855.25</v>
      </c>
      <c r="D259" s="16">
        <v>1694.71</v>
      </c>
      <c r="E259" s="192">
        <v>2000</v>
      </c>
      <c r="F259" s="20">
        <v>1800</v>
      </c>
      <c r="G259" s="189">
        <v>2100</v>
      </c>
      <c r="H259" s="20">
        <v>1000</v>
      </c>
      <c r="I259" s="16">
        <v>1000</v>
      </c>
    </row>
    <row r="260" spans="1:9">
      <c r="A260" s="18" t="s">
        <v>340</v>
      </c>
      <c r="B260" s="16" t="s">
        <v>341</v>
      </c>
      <c r="C260" s="16">
        <v>614.14</v>
      </c>
      <c r="D260" s="16">
        <v>564.74</v>
      </c>
      <c r="E260" s="192">
        <v>700</v>
      </c>
      <c r="F260" s="20">
        <v>650</v>
      </c>
      <c r="G260" s="189">
        <v>700</v>
      </c>
      <c r="H260" s="20">
        <v>300</v>
      </c>
      <c r="I260" s="16">
        <v>300</v>
      </c>
    </row>
    <row r="261" spans="1:9">
      <c r="A261" s="18" t="s">
        <v>342</v>
      </c>
      <c r="B261" s="16" t="s">
        <v>343</v>
      </c>
      <c r="C261" s="16">
        <v>2937.37</v>
      </c>
      <c r="D261" s="16">
        <v>2683.45</v>
      </c>
      <c r="E261" s="192">
        <v>3200</v>
      </c>
      <c r="F261" s="20">
        <v>3000</v>
      </c>
      <c r="G261" s="189">
        <v>3300</v>
      </c>
      <c r="H261" s="20">
        <v>2000</v>
      </c>
      <c r="I261" s="16">
        <v>2000</v>
      </c>
    </row>
    <row r="262" spans="1:9">
      <c r="A262" s="18" t="s">
        <v>619</v>
      </c>
      <c r="B262" s="16" t="s">
        <v>620</v>
      </c>
      <c r="C262" s="16"/>
      <c r="D262" s="16">
        <v>352.43</v>
      </c>
      <c r="E262" s="192">
        <v>600</v>
      </c>
      <c r="F262" s="20">
        <v>660</v>
      </c>
      <c r="G262" s="189">
        <v>800</v>
      </c>
      <c r="H262" s="20">
        <v>600</v>
      </c>
      <c r="I262" s="16">
        <v>600</v>
      </c>
    </row>
    <row r="263" spans="1:9">
      <c r="A263" s="18" t="s">
        <v>344</v>
      </c>
      <c r="B263" s="16" t="s">
        <v>283</v>
      </c>
      <c r="C263" s="16"/>
      <c r="D263" s="16">
        <v>0</v>
      </c>
      <c r="E263" s="192">
        <v>0</v>
      </c>
      <c r="F263" s="20">
        <v>0</v>
      </c>
      <c r="G263" s="189">
        <v>0</v>
      </c>
      <c r="H263" s="20">
        <v>0</v>
      </c>
      <c r="I263" s="16">
        <v>0</v>
      </c>
    </row>
    <row r="264" spans="1:9">
      <c r="A264" s="18" t="s">
        <v>345</v>
      </c>
      <c r="B264" s="16" t="s">
        <v>540</v>
      </c>
      <c r="C264" s="16">
        <v>414.81</v>
      </c>
      <c r="D264" s="16">
        <v>690.13</v>
      </c>
      <c r="E264" s="192">
        <v>800</v>
      </c>
      <c r="F264" s="20">
        <v>600</v>
      </c>
      <c r="G264" s="189">
        <v>550</v>
      </c>
      <c r="H264" s="20">
        <v>500</v>
      </c>
      <c r="I264" s="16">
        <v>500</v>
      </c>
    </row>
    <row r="265" spans="1:9">
      <c r="A265" s="18" t="s">
        <v>346</v>
      </c>
      <c r="B265" s="16" t="s">
        <v>541</v>
      </c>
      <c r="C265" s="16">
        <v>100.42</v>
      </c>
      <c r="D265" s="16">
        <v>71.83</v>
      </c>
      <c r="E265" s="192">
        <v>100</v>
      </c>
      <c r="F265" s="20">
        <v>100</v>
      </c>
      <c r="G265" s="189">
        <v>100</v>
      </c>
      <c r="H265" s="20">
        <v>100</v>
      </c>
      <c r="I265" s="16">
        <v>100</v>
      </c>
    </row>
    <row r="266" spans="1:9">
      <c r="A266" s="18" t="s">
        <v>347</v>
      </c>
      <c r="B266" s="16" t="s">
        <v>542</v>
      </c>
      <c r="C266" s="16">
        <v>29.4</v>
      </c>
      <c r="D266" s="16">
        <v>34.65</v>
      </c>
      <c r="E266" s="192">
        <v>50</v>
      </c>
      <c r="F266" s="20"/>
      <c r="G266" s="189">
        <v>50</v>
      </c>
      <c r="H266" s="20">
        <v>50</v>
      </c>
      <c r="I266" s="16">
        <v>50</v>
      </c>
    </row>
    <row r="267" spans="1:9">
      <c r="A267" s="18" t="s">
        <v>348</v>
      </c>
      <c r="B267" s="16" t="s">
        <v>291</v>
      </c>
      <c r="C267" s="16"/>
      <c r="D267" s="16">
        <v>2850</v>
      </c>
      <c r="E267" s="192">
        <v>0</v>
      </c>
      <c r="F267" s="20">
        <v>0</v>
      </c>
      <c r="G267" s="189">
        <v>0</v>
      </c>
      <c r="H267" s="20">
        <v>1500</v>
      </c>
      <c r="I267" s="16">
        <v>1500</v>
      </c>
    </row>
    <row r="268" spans="1:9">
      <c r="A268" s="16" t="s">
        <v>349</v>
      </c>
      <c r="B268" s="16" t="s">
        <v>543</v>
      </c>
      <c r="C268" s="16">
        <v>124.61</v>
      </c>
      <c r="D268" s="16">
        <v>73.44</v>
      </c>
      <c r="E268" s="192">
        <v>100</v>
      </c>
      <c r="F268" s="20">
        <v>100</v>
      </c>
      <c r="G268" s="189">
        <v>100</v>
      </c>
      <c r="H268" s="20">
        <v>200</v>
      </c>
      <c r="I268" s="16">
        <v>200</v>
      </c>
    </row>
    <row r="269" spans="1:9">
      <c r="A269" s="16" t="s">
        <v>350</v>
      </c>
      <c r="B269" s="16" t="s">
        <v>657</v>
      </c>
      <c r="C269" s="16">
        <v>1914.79</v>
      </c>
      <c r="D269" s="16">
        <v>1073.4000000000001</v>
      </c>
      <c r="E269" s="192">
        <v>1050</v>
      </c>
      <c r="F269" s="20">
        <v>700</v>
      </c>
      <c r="G269" s="189">
        <v>1100</v>
      </c>
      <c r="H269" s="20">
        <v>2000</v>
      </c>
      <c r="I269" s="16">
        <v>2000</v>
      </c>
    </row>
    <row r="270" spans="1:9">
      <c r="A270" s="16" t="s">
        <v>351</v>
      </c>
      <c r="B270" s="16" t="s">
        <v>544</v>
      </c>
      <c r="C270" s="16">
        <v>535.46</v>
      </c>
      <c r="D270" s="16">
        <v>447.22</v>
      </c>
      <c r="E270" s="192">
        <v>600</v>
      </c>
      <c r="F270" s="20">
        <v>500</v>
      </c>
      <c r="G270" s="189">
        <v>600</v>
      </c>
      <c r="H270" s="20">
        <v>600</v>
      </c>
      <c r="I270" s="16">
        <v>600</v>
      </c>
    </row>
    <row r="271" spans="1:9">
      <c r="A271" s="18" t="s">
        <v>352</v>
      </c>
      <c r="B271" s="16" t="s">
        <v>658</v>
      </c>
      <c r="C271" s="16">
        <v>410</v>
      </c>
      <c r="D271" s="16"/>
      <c r="E271" s="192">
        <v>800</v>
      </c>
      <c r="F271" s="20">
        <v>200</v>
      </c>
      <c r="G271" s="189">
        <v>800</v>
      </c>
      <c r="H271" s="20">
        <v>150</v>
      </c>
      <c r="I271" s="16">
        <v>150</v>
      </c>
    </row>
    <row r="272" spans="1:9">
      <c r="A272" s="161" t="s">
        <v>690</v>
      </c>
      <c r="B272" s="16" t="s">
        <v>530</v>
      </c>
      <c r="C272" s="16"/>
      <c r="D272" s="16"/>
      <c r="E272" s="192"/>
      <c r="F272" s="20"/>
      <c r="G272" s="189">
        <v>1100</v>
      </c>
      <c r="H272" s="20"/>
      <c r="I272" s="16"/>
    </row>
    <row r="273" spans="1:9">
      <c r="A273" s="18" t="s">
        <v>353</v>
      </c>
      <c r="B273" s="16" t="s">
        <v>354</v>
      </c>
      <c r="C273" s="16">
        <v>0</v>
      </c>
      <c r="D273" s="16">
        <v>0</v>
      </c>
      <c r="E273" s="192"/>
      <c r="F273" s="20"/>
      <c r="G273" s="189"/>
      <c r="H273" s="20">
        <v>0</v>
      </c>
      <c r="I273" s="16">
        <v>0</v>
      </c>
    </row>
    <row r="274" spans="1:9">
      <c r="A274" s="16" t="s">
        <v>355</v>
      </c>
      <c r="B274" s="16" t="s">
        <v>356</v>
      </c>
      <c r="C274"/>
      <c r="D274">
        <v>0</v>
      </c>
      <c r="E274" s="192"/>
      <c r="F274" s="20"/>
      <c r="G274" s="189"/>
      <c r="H274" s="20"/>
      <c r="I274" s="16"/>
    </row>
    <row r="275" spans="1:9">
      <c r="A275" s="16" t="s">
        <v>357</v>
      </c>
      <c r="B275" s="16" t="s">
        <v>358</v>
      </c>
      <c r="C275" s="16"/>
      <c r="D275" s="16">
        <v>0</v>
      </c>
      <c r="E275" s="192"/>
      <c r="F275" s="20"/>
      <c r="G275" s="189"/>
      <c r="H275" s="20"/>
      <c r="I275" s="16"/>
    </row>
    <row r="276" spans="1:9">
      <c r="A276" s="18" t="s">
        <v>359</v>
      </c>
      <c r="B276" s="16" t="s">
        <v>360</v>
      </c>
      <c r="C276">
        <v>230.4</v>
      </c>
      <c r="D276" s="220">
        <v>0</v>
      </c>
      <c r="E276" s="192"/>
      <c r="F276" s="20"/>
      <c r="G276" s="189"/>
      <c r="H276" s="20">
        <v>0</v>
      </c>
      <c r="I276" s="16">
        <v>0</v>
      </c>
    </row>
    <row r="277" spans="1:9">
      <c r="A277" s="18" t="s">
        <v>361</v>
      </c>
      <c r="B277" s="16" t="s">
        <v>614</v>
      </c>
      <c r="C277" s="16">
        <v>271.68</v>
      </c>
      <c r="D277" s="16"/>
      <c r="E277" s="192">
        <v>200</v>
      </c>
      <c r="F277" s="20">
        <v>200</v>
      </c>
      <c r="G277" s="189">
        <v>300</v>
      </c>
      <c r="H277" s="20">
        <v>100</v>
      </c>
      <c r="I277" s="16">
        <v>100</v>
      </c>
    </row>
    <row r="278" spans="1:9">
      <c r="A278" s="18" t="s">
        <v>362</v>
      </c>
      <c r="B278" s="16" t="s">
        <v>363</v>
      </c>
      <c r="C278" s="16">
        <v>322.32</v>
      </c>
      <c r="D278" s="16">
        <v>1340.17</v>
      </c>
      <c r="E278" s="192">
        <v>500</v>
      </c>
      <c r="F278" s="20">
        <v>1000</v>
      </c>
      <c r="G278" s="189">
        <v>500</v>
      </c>
      <c r="H278" s="20">
        <v>100</v>
      </c>
      <c r="I278" s="16">
        <v>100</v>
      </c>
    </row>
    <row r="279" spans="1:9">
      <c r="A279" s="18" t="s">
        <v>364</v>
      </c>
      <c r="B279" s="16" t="s">
        <v>365</v>
      </c>
      <c r="C279" s="16"/>
      <c r="D279" s="16"/>
      <c r="E279" s="192"/>
      <c r="F279" s="20"/>
      <c r="G279" s="189"/>
      <c r="H279" s="20">
        <v>0</v>
      </c>
      <c r="I279" s="16">
        <v>0</v>
      </c>
    </row>
    <row r="280" spans="1:9">
      <c r="A280" s="18" t="s">
        <v>366</v>
      </c>
      <c r="B280" s="16" t="s">
        <v>367</v>
      </c>
      <c r="C280" s="16">
        <v>500</v>
      </c>
      <c r="D280" s="16">
        <v>600</v>
      </c>
      <c r="E280" s="192">
        <v>400</v>
      </c>
      <c r="F280" s="20">
        <v>400</v>
      </c>
      <c r="G280" s="189">
        <v>400</v>
      </c>
      <c r="H280" s="20">
        <v>400</v>
      </c>
      <c r="I280" s="16">
        <v>400</v>
      </c>
    </row>
    <row r="281" spans="1:9">
      <c r="A281" s="18" t="s">
        <v>368</v>
      </c>
      <c r="B281" s="16" t="s">
        <v>369</v>
      </c>
      <c r="C281" s="16">
        <v>50</v>
      </c>
      <c r="D281" s="16">
        <v>60</v>
      </c>
      <c r="E281" s="192">
        <v>40</v>
      </c>
      <c r="F281" s="20">
        <v>40</v>
      </c>
      <c r="G281" s="189">
        <v>40</v>
      </c>
      <c r="H281" s="20">
        <v>40</v>
      </c>
      <c r="I281" s="16">
        <v>40</v>
      </c>
    </row>
    <row r="282" spans="1:9">
      <c r="A282" s="18" t="s">
        <v>370</v>
      </c>
      <c r="B282" s="16" t="s">
        <v>333</v>
      </c>
      <c r="C282" s="16">
        <v>7</v>
      </c>
      <c r="D282" s="16">
        <v>8.4</v>
      </c>
      <c r="E282" s="192">
        <v>5</v>
      </c>
      <c r="F282" s="20">
        <v>6</v>
      </c>
      <c r="G282" s="189">
        <v>5</v>
      </c>
      <c r="H282" s="20">
        <v>5</v>
      </c>
      <c r="I282" s="16">
        <v>5</v>
      </c>
    </row>
    <row r="283" spans="1:9">
      <c r="A283" s="18" t="s">
        <v>371</v>
      </c>
      <c r="B283" s="16" t="s">
        <v>335</v>
      </c>
      <c r="C283" s="16">
        <v>70</v>
      </c>
      <c r="D283" s="16">
        <v>84</v>
      </c>
      <c r="E283" s="192">
        <v>56</v>
      </c>
      <c r="F283" s="20">
        <v>56</v>
      </c>
      <c r="G283" s="189">
        <v>56</v>
      </c>
      <c r="H283" s="20">
        <v>60</v>
      </c>
      <c r="I283" s="16">
        <v>60</v>
      </c>
    </row>
    <row r="284" spans="1:9">
      <c r="A284" s="18" t="s">
        <v>372</v>
      </c>
      <c r="B284" s="16" t="s">
        <v>337</v>
      </c>
      <c r="C284" s="16">
        <v>4</v>
      </c>
      <c r="D284" s="16">
        <v>4.8</v>
      </c>
      <c r="E284" s="192">
        <v>3</v>
      </c>
      <c r="F284" s="20">
        <v>3</v>
      </c>
      <c r="G284" s="189">
        <v>3</v>
      </c>
      <c r="H284" s="20">
        <v>5</v>
      </c>
      <c r="I284" s="16">
        <v>5</v>
      </c>
    </row>
    <row r="285" spans="1:9">
      <c r="A285" s="18" t="s">
        <v>373</v>
      </c>
      <c r="B285" s="16" t="s">
        <v>374</v>
      </c>
      <c r="C285" s="16">
        <v>15</v>
      </c>
      <c r="D285" s="16">
        <v>18</v>
      </c>
      <c r="E285" s="192">
        <v>12</v>
      </c>
      <c r="F285" s="20">
        <v>12</v>
      </c>
      <c r="G285" s="189">
        <v>12</v>
      </c>
      <c r="H285" s="20">
        <v>15</v>
      </c>
      <c r="I285" s="16">
        <v>15</v>
      </c>
    </row>
    <row r="286" spans="1:9">
      <c r="A286" s="16" t="s">
        <v>375</v>
      </c>
      <c r="B286" s="16" t="s">
        <v>27</v>
      </c>
      <c r="C286" s="16">
        <v>5</v>
      </c>
      <c r="D286" s="16">
        <v>6</v>
      </c>
      <c r="E286" s="192">
        <v>4</v>
      </c>
      <c r="F286" s="20">
        <v>4</v>
      </c>
      <c r="G286" s="189">
        <v>4</v>
      </c>
      <c r="H286" s="20">
        <v>5</v>
      </c>
      <c r="I286" s="16">
        <v>5</v>
      </c>
    </row>
    <row r="287" spans="1:9">
      <c r="A287" s="16" t="s">
        <v>376</v>
      </c>
      <c r="B287" s="16" t="s">
        <v>377</v>
      </c>
      <c r="C287" s="16">
        <v>23.8</v>
      </c>
      <c r="D287" s="16">
        <v>28.5</v>
      </c>
      <c r="E287" s="192">
        <v>20</v>
      </c>
      <c r="F287" s="20">
        <v>20</v>
      </c>
      <c r="G287" s="189">
        <v>20</v>
      </c>
      <c r="H287" s="20">
        <v>20</v>
      </c>
      <c r="I287" s="16">
        <v>20</v>
      </c>
    </row>
    <row r="288" spans="1:9">
      <c r="A288" s="18" t="s">
        <v>378</v>
      </c>
      <c r="B288" s="16" t="s">
        <v>379</v>
      </c>
      <c r="C288" s="16">
        <v>247.2</v>
      </c>
      <c r="D288" s="16">
        <v>61.97</v>
      </c>
      <c r="E288" s="192">
        <v>600</v>
      </c>
      <c r="F288" s="20">
        <v>600</v>
      </c>
      <c r="G288" s="189">
        <v>600</v>
      </c>
      <c r="H288" s="20">
        <v>100</v>
      </c>
      <c r="I288" s="16">
        <v>100</v>
      </c>
    </row>
    <row r="289" spans="1:9">
      <c r="A289" s="18" t="s">
        <v>380</v>
      </c>
      <c r="B289" s="16" t="s">
        <v>381</v>
      </c>
      <c r="C289" s="16">
        <v>1344</v>
      </c>
      <c r="D289" s="16">
        <v>1152.33</v>
      </c>
      <c r="E289" s="192">
        <v>660</v>
      </c>
      <c r="F289" s="20">
        <v>860</v>
      </c>
      <c r="G289" s="189">
        <v>860</v>
      </c>
      <c r="H289" s="20">
        <v>150</v>
      </c>
      <c r="I289" s="16">
        <v>150</v>
      </c>
    </row>
    <row r="290" spans="1:9">
      <c r="A290" s="18" t="s">
        <v>382</v>
      </c>
      <c r="B290" s="16" t="s">
        <v>31</v>
      </c>
      <c r="C290" s="16"/>
      <c r="D290" s="16">
        <v>0</v>
      </c>
      <c r="E290" s="192"/>
      <c r="F290" s="20"/>
      <c r="G290" s="189"/>
      <c r="H290" s="20"/>
      <c r="I290" s="16"/>
    </row>
    <row r="291" spans="1:9">
      <c r="A291" s="276" t="s">
        <v>383</v>
      </c>
      <c r="B291" s="276"/>
      <c r="C291" s="22">
        <f>SUM(C292:C304)</f>
        <v>6412.68</v>
      </c>
      <c r="D291" s="22">
        <f>SUM(D292:D304)</f>
        <v>1463.5</v>
      </c>
      <c r="E291" s="22">
        <f>SUM(E292:E304)</f>
        <v>1700</v>
      </c>
      <c r="F291" s="22">
        <f>SUM(F292:F304)</f>
        <v>2600</v>
      </c>
      <c r="G291" s="22">
        <f>SUM(G292:G304)</f>
        <v>4000</v>
      </c>
      <c r="H291" s="24"/>
      <c r="I291" s="22"/>
    </row>
    <row r="292" spans="1:9">
      <c r="A292" s="31" t="s">
        <v>384</v>
      </c>
      <c r="B292" s="32" t="s">
        <v>9</v>
      </c>
      <c r="C292" s="16">
        <v>2605.2399999999998</v>
      </c>
      <c r="D292" s="16">
        <v>0</v>
      </c>
      <c r="E292" s="155"/>
      <c r="F292" s="16"/>
      <c r="G292" s="189"/>
      <c r="H292" s="20"/>
      <c r="I292" s="16"/>
    </row>
    <row r="293" spans="1:9">
      <c r="A293" s="31" t="s">
        <v>385</v>
      </c>
      <c r="B293" s="32" t="s">
        <v>13</v>
      </c>
      <c r="C293" s="16"/>
      <c r="D293" s="16">
        <v>0</v>
      </c>
      <c r="E293" s="155"/>
      <c r="F293" s="16"/>
      <c r="G293" s="189"/>
      <c r="H293" s="20"/>
      <c r="I293" s="16"/>
    </row>
    <row r="294" spans="1:9">
      <c r="A294" s="31" t="s">
        <v>386</v>
      </c>
      <c r="B294" s="32" t="s">
        <v>387</v>
      </c>
      <c r="C294" s="16">
        <v>248.18</v>
      </c>
      <c r="D294" s="16">
        <v>0</v>
      </c>
      <c r="E294" s="155"/>
      <c r="F294" s="16"/>
      <c r="G294" s="189"/>
      <c r="H294" s="20"/>
      <c r="I294" s="16"/>
    </row>
    <row r="295" spans="1:9">
      <c r="A295" s="31" t="s">
        <v>388</v>
      </c>
      <c r="B295" s="32" t="s">
        <v>19</v>
      </c>
      <c r="C295" s="16">
        <v>36.43</v>
      </c>
      <c r="D295" s="16">
        <v>0</v>
      </c>
      <c r="E295" s="155"/>
      <c r="F295" s="16"/>
      <c r="G295" s="189"/>
      <c r="H295" s="20"/>
      <c r="I295" s="16"/>
    </row>
    <row r="296" spans="1:9">
      <c r="A296" s="31" t="s">
        <v>389</v>
      </c>
      <c r="B296" s="32" t="s">
        <v>21</v>
      </c>
      <c r="C296" s="16">
        <v>364.69</v>
      </c>
      <c r="D296" s="16">
        <v>0</v>
      </c>
      <c r="E296" s="155"/>
      <c r="F296" s="16"/>
      <c r="G296" s="189"/>
      <c r="H296" s="20"/>
      <c r="I296" s="16"/>
    </row>
    <row r="297" spans="1:9">
      <c r="A297" s="31" t="s">
        <v>390</v>
      </c>
      <c r="B297" s="32" t="s">
        <v>23</v>
      </c>
      <c r="C297" s="16">
        <v>20.82</v>
      </c>
      <c r="D297" s="16">
        <v>0</v>
      </c>
      <c r="E297" s="155"/>
      <c r="F297" s="16"/>
      <c r="G297" s="189"/>
      <c r="H297" s="20"/>
      <c r="I297" s="16"/>
    </row>
    <row r="298" spans="1:9">
      <c r="A298" s="31" t="s">
        <v>391</v>
      </c>
      <c r="B298" s="32" t="s">
        <v>25</v>
      </c>
      <c r="C298" s="16">
        <v>78.11</v>
      </c>
      <c r="D298" s="16">
        <v>0</v>
      </c>
      <c r="E298" s="155"/>
      <c r="F298" s="16"/>
      <c r="G298" s="189"/>
      <c r="H298" s="20"/>
      <c r="I298" s="16"/>
    </row>
    <row r="299" spans="1:9">
      <c r="A299" s="31" t="s">
        <v>392</v>
      </c>
      <c r="B299" s="32" t="s">
        <v>27</v>
      </c>
      <c r="C299" s="16">
        <v>26.01</v>
      </c>
      <c r="D299" s="16">
        <v>0</v>
      </c>
      <c r="E299" s="155"/>
      <c r="F299" s="16"/>
      <c r="G299" s="189"/>
      <c r="H299" s="20"/>
      <c r="I299" s="16"/>
    </row>
    <row r="300" spans="1:9">
      <c r="A300" s="33" t="s">
        <v>393</v>
      </c>
      <c r="B300" s="32" t="s">
        <v>170</v>
      </c>
      <c r="C300" s="16">
        <v>123.7</v>
      </c>
      <c r="D300" s="16">
        <v>0</v>
      </c>
      <c r="E300" s="155"/>
      <c r="F300" s="16"/>
      <c r="G300" s="189"/>
      <c r="H300" s="20"/>
      <c r="I300" s="16"/>
    </row>
    <row r="301" spans="1:9">
      <c r="A301" s="33" t="s">
        <v>394</v>
      </c>
      <c r="B301" s="32" t="s">
        <v>395</v>
      </c>
      <c r="C301" s="16">
        <v>427.5</v>
      </c>
      <c r="D301" s="16">
        <v>0</v>
      </c>
      <c r="E301" s="155"/>
      <c r="F301" s="16"/>
      <c r="G301" s="189"/>
      <c r="H301" s="20"/>
      <c r="I301" s="16"/>
    </row>
    <row r="302" spans="1:9">
      <c r="A302" s="33" t="s">
        <v>615</v>
      </c>
      <c r="B302" s="32" t="s">
        <v>616</v>
      </c>
      <c r="C302" s="16">
        <v>0</v>
      </c>
      <c r="D302" s="16">
        <v>1463.5</v>
      </c>
      <c r="E302" s="155">
        <v>1700</v>
      </c>
      <c r="F302" s="16">
        <v>2600</v>
      </c>
      <c r="G302" s="189">
        <v>4000</v>
      </c>
      <c r="H302" s="20">
        <v>0</v>
      </c>
      <c r="I302" s="16">
        <v>0</v>
      </c>
    </row>
    <row r="303" spans="1:9">
      <c r="A303" s="33" t="s">
        <v>602</v>
      </c>
      <c r="B303" s="32" t="s">
        <v>117</v>
      </c>
      <c r="C303" s="16">
        <v>100</v>
      </c>
      <c r="D303" s="16">
        <v>0</v>
      </c>
      <c r="E303" s="155"/>
      <c r="F303" s="16"/>
      <c r="G303" s="189"/>
      <c r="H303" s="20"/>
      <c r="I303" s="16"/>
    </row>
    <row r="304" spans="1:9">
      <c r="A304" s="18" t="s">
        <v>603</v>
      </c>
      <c r="B304" s="20" t="s">
        <v>604</v>
      </c>
      <c r="C304" s="16">
        <v>2382</v>
      </c>
      <c r="D304" s="16">
        <v>0</v>
      </c>
      <c r="E304" s="155"/>
      <c r="F304" s="16"/>
      <c r="G304" s="189"/>
      <c r="H304" s="20"/>
      <c r="I304" s="16"/>
    </row>
    <row r="305" spans="1:10">
      <c r="A305" s="276" t="s">
        <v>396</v>
      </c>
      <c r="B305" s="276"/>
      <c r="C305" s="22">
        <f t="shared" ref="C305:I305" si="17">SUM(C306:C318)</f>
        <v>0</v>
      </c>
      <c r="D305" s="177">
        <f t="shared" si="17"/>
        <v>0</v>
      </c>
      <c r="E305" s="22">
        <f t="shared" si="17"/>
        <v>0</v>
      </c>
      <c r="F305" s="22">
        <f t="shared" si="17"/>
        <v>0</v>
      </c>
      <c r="G305" s="22">
        <f t="shared" si="17"/>
        <v>0</v>
      </c>
      <c r="H305" s="24">
        <f t="shared" si="17"/>
        <v>0</v>
      </c>
      <c r="I305" s="22">
        <f t="shared" si="17"/>
        <v>0</v>
      </c>
    </row>
    <row r="306" spans="1:10">
      <c r="A306" s="29" t="s">
        <v>397</v>
      </c>
      <c r="B306" s="34" t="s">
        <v>398</v>
      </c>
      <c r="C306" s="178"/>
      <c r="D306" s="178"/>
      <c r="E306" s="27"/>
      <c r="F306" s="19"/>
      <c r="G306" s="189"/>
      <c r="H306" s="27"/>
      <c r="I306" s="19"/>
    </row>
    <row r="307" spans="1:10">
      <c r="A307" s="29" t="s">
        <v>399</v>
      </c>
      <c r="B307" s="34" t="s">
        <v>11</v>
      </c>
      <c r="C307" s="178"/>
      <c r="D307" s="178"/>
      <c r="E307" s="27"/>
      <c r="F307" s="19"/>
      <c r="G307" s="189"/>
      <c r="H307" s="27"/>
      <c r="I307" s="19"/>
    </row>
    <row r="308" spans="1:10">
      <c r="A308" s="29" t="s">
        <v>400</v>
      </c>
      <c r="B308" s="34" t="s">
        <v>401</v>
      </c>
      <c r="C308" s="178"/>
      <c r="D308" s="178"/>
      <c r="E308" s="27"/>
      <c r="F308" s="19"/>
      <c r="G308" s="189"/>
      <c r="H308" s="27"/>
      <c r="I308" s="19"/>
    </row>
    <row r="309" spans="1:10">
      <c r="A309" s="29" t="s">
        <v>402</v>
      </c>
      <c r="B309" s="34" t="s">
        <v>403</v>
      </c>
      <c r="C309" s="178"/>
      <c r="D309" s="178"/>
      <c r="E309" s="27"/>
      <c r="F309" s="19"/>
      <c r="G309" s="189"/>
      <c r="H309" s="27"/>
      <c r="I309" s="19"/>
    </row>
    <row r="310" spans="1:10">
      <c r="A310" s="29" t="s">
        <v>404</v>
      </c>
      <c r="B310" s="34" t="s">
        <v>19</v>
      </c>
      <c r="C310" s="178"/>
      <c r="D310" s="178"/>
      <c r="E310" s="27"/>
      <c r="F310" s="19"/>
      <c r="G310" s="189"/>
      <c r="H310" s="27"/>
      <c r="I310" s="19"/>
    </row>
    <row r="311" spans="1:10">
      <c r="A311" s="29" t="s">
        <v>405</v>
      </c>
      <c r="B311" s="34" t="s">
        <v>21</v>
      </c>
      <c r="C311" s="178"/>
      <c r="D311" s="178"/>
      <c r="E311" s="27"/>
      <c r="F311" s="19"/>
      <c r="G311" s="189"/>
      <c r="H311" s="27"/>
      <c r="I311" s="19"/>
    </row>
    <row r="312" spans="1:10">
      <c r="A312" s="29" t="s">
        <v>406</v>
      </c>
      <c r="B312" s="34" t="s">
        <v>23</v>
      </c>
      <c r="C312" s="178"/>
      <c r="D312" s="178"/>
      <c r="E312" s="27"/>
      <c r="F312" s="19"/>
      <c r="G312" s="189"/>
      <c r="H312" s="27"/>
      <c r="I312" s="19"/>
    </row>
    <row r="313" spans="1:10">
      <c r="A313" s="29" t="s">
        <v>407</v>
      </c>
      <c r="B313" s="34" t="s">
        <v>27</v>
      </c>
      <c r="C313" s="178"/>
      <c r="D313" s="178"/>
      <c r="E313" s="27"/>
      <c r="F313" s="19"/>
      <c r="G313" s="189"/>
      <c r="H313" s="27"/>
      <c r="I313" s="19"/>
    </row>
    <row r="314" spans="1:10">
      <c r="A314" s="29" t="s">
        <v>408</v>
      </c>
      <c r="B314" s="34" t="s">
        <v>25</v>
      </c>
      <c r="C314" s="178"/>
      <c r="D314" s="178"/>
      <c r="E314" s="27"/>
      <c r="F314" s="19"/>
      <c r="G314" s="189"/>
      <c r="H314" s="27"/>
      <c r="I314" s="19"/>
    </row>
    <row r="315" spans="1:10">
      <c r="A315" s="29" t="s">
        <v>409</v>
      </c>
      <c r="B315" s="34" t="s">
        <v>170</v>
      </c>
      <c r="C315" s="178"/>
      <c r="D315" s="178"/>
      <c r="E315" s="27"/>
      <c r="F315" s="19"/>
      <c r="G315" s="189"/>
      <c r="H315" s="27"/>
      <c r="I315" s="19"/>
    </row>
    <row r="316" spans="1:10">
      <c r="A316" s="16" t="s">
        <v>410</v>
      </c>
      <c r="B316" s="16" t="s">
        <v>43</v>
      </c>
      <c r="C316" s="179"/>
      <c r="D316" s="179"/>
      <c r="E316" s="27"/>
      <c r="F316" s="16"/>
      <c r="G316" s="189"/>
      <c r="H316" s="20"/>
      <c r="I316" s="16"/>
    </row>
    <row r="317" spans="1:10">
      <c r="A317" s="16" t="s">
        <v>411</v>
      </c>
      <c r="B317" s="16" t="s">
        <v>82</v>
      </c>
      <c r="C317" s="179"/>
      <c r="D317" s="179"/>
      <c r="E317" s="27"/>
      <c r="F317" s="16"/>
      <c r="G317" s="189"/>
      <c r="H317" s="20"/>
      <c r="I317" s="16"/>
      <c r="J317" s="35"/>
    </row>
    <row r="318" spans="1:10">
      <c r="A318" s="16" t="s">
        <v>412</v>
      </c>
      <c r="B318" s="16" t="s">
        <v>413</v>
      </c>
      <c r="C318" s="180">
        <v>0</v>
      </c>
      <c r="D318" s="180"/>
      <c r="E318" s="181"/>
      <c r="F318" s="16"/>
      <c r="G318" s="189"/>
      <c r="H318" s="20"/>
      <c r="I318" s="16"/>
    </row>
    <row r="319" spans="1:10" ht="15.6">
      <c r="A319" s="280" t="s">
        <v>634</v>
      </c>
      <c r="B319" s="280"/>
      <c r="C319" s="36">
        <f t="shared" ref="C319:I319" si="18">SUM(C320:C338)</f>
        <v>53508.7</v>
      </c>
      <c r="D319" s="194">
        <f t="shared" si="18"/>
        <v>56255.05</v>
      </c>
      <c r="E319" s="36">
        <f t="shared" si="18"/>
        <v>69532</v>
      </c>
      <c r="F319" s="36">
        <f t="shared" si="18"/>
        <v>10700</v>
      </c>
      <c r="G319" s="36">
        <f t="shared" si="18"/>
        <v>18035</v>
      </c>
      <c r="H319" s="37">
        <f t="shared" si="18"/>
        <v>1500</v>
      </c>
      <c r="I319" s="36">
        <f t="shared" si="18"/>
        <v>1500</v>
      </c>
    </row>
    <row r="320" spans="1:10">
      <c r="A320" s="38" t="s">
        <v>414</v>
      </c>
      <c r="B320" s="32" t="s">
        <v>415</v>
      </c>
      <c r="C320" s="16">
        <v>1260</v>
      </c>
      <c r="D320" s="16">
        <v>856</v>
      </c>
      <c r="E320" s="192">
        <v>1000</v>
      </c>
      <c r="F320" s="16">
        <v>0</v>
      </c>
      <c r="G320" s="189">
        <v>1000</v>
      </c>
      <c r="H320" s="20">
        <v>1500</v>
      </c>
      <c r="I320" s="16">
        <v>1500</v>
      </c>
    </row>
    <row r="321" spans="1:9">
      <c r="A321" s="38" t="s">
        <v>688</v>
      </c>
      <c r="B321" s="32" t="s">
        <v>686</v>
      </c>
      <c r="C321" s="16"/>
      <c r="D321" s="16"/>
      <c r="E321" s="192"/>
      <c r="F321" s="16">
        <v>1500</v>
      </c>
      <c r="G321" s="189"/>
      <c r="H321" s="20"/>
      <c r="I321" s="16"/>
    </row>
    <row r="322" spans="1:9">
      <c r="A322" s="38" t="s">
        <v>654</v>
      </c>
      <c r="B322" s="32" t="s">
        <v>548</v>
      </c>
      <c r="C322" s="16"/>
      <c r="D322" s="16">
        <v>1500</v>
      </c>
      <c r="E322" s="192">
        <v>0</v>
      </c>
      <c r="F322" s="16"/>
      <c r="G322" s="189">
        <v>0</v>
      </c>
      <c r="H322" s="20"/>
      <c r="I322" s="16"/>
    </row>
    <row r="323" spans="1:9">
      <c r="A323" s="38" t="s">
        <v>689</v>
      </c>
      <c r="B323" s="32" t="s">
        <v>687</v>
      </c>
      <c r="C323" s="16"/>
      <c r="D323" s="16"/>
      <c r="E323" s="192"/>
      <c r="F323" s="16">
        <v>1700</v>
      </c>
      <c r="G323" s="189"/>
      <c r="H323" s="20"/>
      <c r="I323" s="16"/>
    </row>
    <row r="324" spans="1:9">
      <c r="A324" s="38" t="s">
        <v>549</v>
      </c>
      <c r="B324" s="32" t="s">
        <v>550</v>
      </c>
      <c r="C324" s="16"/>
      <c r="D324" s="16"/>
      <c r="E324" s="192">
        <v>0</v>
      </c>
      <c r="F324" s="16">
        <v>0</v>
      </c>
      <c r="G324" s="189">
        <v>0</v>
      </c>
      <c r="H324" s="20"/>
      <c r="I324" s="16"/>
    </row>
    <row r="325" spans="1:9">
      <c r="A325" s="38" t="s">
        <v>416</v>
      </c>
      <c r="B325" s="32" t="s">
        <v>417</v>
      </c>
      <c r="C325" s="16"/>
      <c r="D325" s="16"/>
      <c r="E325" s="192">
        <v>0</v>
      </c>
      <c r="F325" s="16"/>
      <c r="G325" s="189">
        <v>0</v>
      </c>
      <c r="H325" s="20"/>
      <c r="I325" s="16"/>
    </row>
    <row r="326" spans="1:9">
      <c r="A326" s="38" t="s">
        <v>555</v>
      </c>
      <c r="B326" s="32" t="s">
        <v>556</v>
      </c>
      <c r="C326" s="16"/>
      <c r="D326" s="16"/>
      <c r="E326" s="192">
        <v>0</v>
      </c>
      <c r="F326" s="16">
        <v>0</v>
      </c>
      <c r="G326" s="189">
        <v>0</v>
      </c>
      <c r="H326" s="20"/>
      <c r="I326" s="16"/>
    </row>
    <row r="327" spans="1:9">
      <c r="A327" s="38" t="s">
        <v>418</v>
      </c>
      <c r="B327" s="32" t="s">
        <v>419</v>
      </c>
      <c r="C327" s="16">
        <v>2267.9899999999998</v>
      </c>
      <c r="D327" s="16">
        <v>48155.69</v>
      </c>
      <c r="E327" s="192">
        <v>33532</v>
      </c>
      <c r="F327" s="16">
        <v>7500</v>
      </c>
      <c r="G327" s="189">
        <v>0</v>
      </c>
      <c r="H327" s="20"/>
      <c r="I327" s="16"/>
    </row>
    <row r="328" spans="1:9">
      <c r="A328" s="38" t="s">
        <v>420</v>
      </c>
      <c r="B328" s="32" t="s">
        <v>421</v>
      </c>
      <c r="C328" s="16"/>
      <c r="D328" s="16"/>
      <c r="E328" s="192">
        <v>0</v>
      </c>
      <c r="F328" s="16"/>
      <c r="G328" s="189">
        <v>0</v>
      </c>
      <c r="H328" s="20"/>
      <c r="I328" s="16"/>
    </row>
    <row r="329" spans="1:9">
      <c r="A329" s="33" t="s">
        <v>422</v>
      </c>
      <c r="B329" s="16" t="s">
        <v>423</v>
      </c>
      <c r="C329" s="16"/>
      <c r="D329" s="16"/>
      <c r="E329" s="192">
        <v>0</v>
      </c>
      <c r="F329" s="16"/>
      <c r="G329" s="189">
        <v>0</v>
      </c>
      <c r="H329" s="20"/>
      <c r="I329" s="16"/>
    </row>
    <row r="330" spans="1:9">
      <c r="A330" s="33"/>
      <c r="B330" s="16" t="s">
        <v>424</v>
      </c>
      <c r="C330" s="16"/>
      <c r="D330" s="16"/>
      <c r="E330" s="192">
        <v>0</v>
      </c>
      <c r="F330" s="16"/>
      <c r="G330" s="189">
        <v>0</v>
      </c>
      <c r="H330" s="20"/>
      <c r="I330" s="16"/>
    </row>
    <row r="331" spans="1:9">
      <c r="A331" s="33" t="s">
        <v>554</v>
      </c>
      <c r="B331" s="16" t="s">
        <v>553</v>
      </c>
      <c r="C331" s="16">
        <v>49980.71</v>
      </c>
      <c r="D331" s="16"/>
      <c r="E331" s="192">
        <v>0</v>
      </c>
      <c r="F331" s="16"/>
      <c r="G331" s="189">
        <v>0</v>
      </c>
      <c r="H331" s="20"/>
      <c r="I331" s="16"/>
    </row>
    <row r="332" spans="1:9">
      <c r="A332" s="33" t="s">
        <v>557</v>
      </c>
      <c r="B332" s="16" t="s">
        <v>425</v>
      </c>
      <c r="C332" s="16"/>
      <c r="D332" s="16"/>
      <c r="E332" s="192">
        <v>0</v>
      </c>
      <c r="F332" s="16"/>
      <c r="G332" s="189">
        <v>0</v>
      </c>
      <c r="H332" s="20"/>
      <c r="I332" s="16"/>
    </row>
    <row r="333" spans="1:9">
      <c r="A333" s="33" t="s">
        <v>558</v>
      </c>
      <c r="B333" s="16" t="s">
        <v>426</v>
      </c>
      <c r="C333" s="16"/>
      <c r="D333" s="16"/>
      <c r="E333" s="192">
        <v>0</v>
      </c>
      <c r="F333" s="16"/>
      <c r="G333" s="189">
        <v>0</v>
      </c>
      <c r="H333" s="20"/>
      <c r="I333" s="16"/>
    </row>
    <row r="334" spans="1:9">
      <c r="A334" s="33" t="s">
        <v>427</v>
      </c>
      <c r="B334" s="16" t="s">
        <v>655</v>
      </c>
      <c r="C334" s="16"/>
      <c r="D334" s="16">
        <v>5743.36</v>
      </c>
      <c r="E334" s="192">
        <v>0</v>
      </c>
      <c r="F334" s="16"/>
      <c r="G334" s="189">
        <v>0</v>
      </c>
      <c r="H334" s="20"/>
      <c r="I334" s="16"/>
    </row>
    <row r="335" spans="1:9">
      <c r="A335" s="33" t="s">
        <v>552</v>
      </c>
      <c r="B335" s="16" t="s">
        <v>551</v>
      </c>
      <c r="C335" s="16"/>
      <c r="D335" s="16"/>
      <c r="E335" s="192">
        <v>35000</v>
      </c>
      <c r="F335" s="16"/>
      <c r="G335" s="189">
        <v>4000</v>
      </c>
      <c r="H335" s="20"/>
      <c r="I335" s="16"/>
    </row>
    <row r="336" spans="1:9">
      <c r="A336" s="33" t="s">
        <v>428</v>
      </c>
      <c r="B336" s="16" t="s">
        <v>429</v>
      </c>
      <c r="C336" s="16"/>
      <c r="D336" s="16"/>
      <c r="E336" s="192">
        <v>0</v>
      </c>
      <c r="F336" s="16"/>
      <c r="G336" s="189">
        <v>0</v>
      </c>
      <c r="H336" s="20"/>
      <c r="I336" s="16"/>
    </row>
    <row r="337" spans="1:9">
      <c r="A337" s="33" t="s">
        <v>430</v>
      </c>
      <c r="B337" s="16" t="s">
        <v>431</v>
      </c>
      <c r="C337" s="16"/>
      <c r="D337" s="16"/>
      <c r="E337" s="192">
        <v>0</v>
      </c>
      <c r="F337" s="16">
        <v>0</v>
      </c>
      <c r="G337" s="189">
        <v>13035</v>
      </c>
      <c r="H337" s="20"/>
      <c r="I337" s="16"/>
    </row>
    <row r="338" spans="1:9">
      <c r="A338" s="33" t="s">
        <v>432</v>
      </c>
      <c r="B338" s="16" t="s">
        <v>433</v>
      </c>
      <c r="C338" s="16"/>
      <c r="D338" s="16"/>
      <c r="E338" s="192">
        <v>0</v>
      </c>
      <c r="F338" s="16"/>
      <c r="G338" s="189">
        <v>0</v>
      </c>
      <c r="H338" s="20"/>
      <c r="I338" s="16"/>
    </row>
    <row r="339" spans="1:9" ht="15.6">
      <c r="A339" s="280" t="s">
        <v>635</v>
      </c>
      <c r="B339" s="280"/>
      <c r="C339" s="36">
        <f>SUM(C342)</f>
        <v>0</v>
      </c>
      <c r="D339" s="36">
        <f>SUM(D342)</f>
        <v>0</v>
      </c>
      <c r="E339" s="36">
        <f>SUM(E342)</f>
        <v>36150</v>
      </c>
      <c r="F339" s="36">
        <f>SUM(F342)</f>
        <v>36150</v>
      </c>
      <c r="G339" s="36">
        <f>SUM(G340:G342)</f>
        <v>11000</v>
      </c>
      <c r="H339" s="37">
        <f>SUM(H340:H342)</f>
        <v>11500</v>
      </c>
      <c r="I339" s="36">
        <f>SUM(I340:I342)</f>
        <v>11500</v>
      </c>
    </row>
    <row r="340" spans="1:9">
      <c r="A340" s="223" t="s">
        <v>664</v>
      </c>
      <c r="B340" s="223" t="s">
        <v>665</v>
      </c>
      <c r="C340" s="221"/>
      <c r="D340" s="221"/>
      <c r="E340" s="221"/>
      <c r="F340" s="221">
        <v>0</v>
      </c>
      <c r="G340" s="224">
        <v>0</v>
      </c>
      <c r="H340" s="222"/>
      <c r="I340" s="221"/>
    </row>
    <row r="341" spans="1:9">
      <c r="A341" s="223" t="s">
        <v>668</v>
      </c>
      <c r="B341" s="223" t="s">
        <v>667</v>
      </c>
      <c r="C341" s="221"/>
      <c r="D341" s="221"/>
      <c r="E341" s="221"/>
      <c r="F341" s="221">
        <v>0</v>
      </c>
      <c r="G341" s="224">
        <v>0</v>
      </c>
      <c r="H341" s="222"/>
      <c r="I341" s="221"/>
    </row>
    <row r="342" spans="1:9" ht="17.25" customHeight="1">
      <c r="A342" s="16" t="s">
        <v>434</v>
      </c>
      <c r="B342" s="16" t="s">
        <v>666</v>
      </c>
      <c r="C342" s="16">
        <v>0</v>
      </c>
      <c r="D342" s="16">
        <v>0</v>
      </c>
      <c r="E342" s="16">
        <v>36150</v>
      </c>
      <c r="F342" s="16">
        <v>36150</v>
      </c>
      <c r="G342" s="225">
        <v>11000</v>
      </c>
      <c r="H342" s="20">
        <v>11500</v>
      </c>
      <c r="I342" s="16">
        <v>11500</v>
      </c>
    </row>
    <row r="343" spans="1:9" ht="27.75" customHeight="1">
      <c r="A343" s="289" t="s">
        <v>435</v>
      </c>
      <c r="B343" s="289"/>
      <c r="C343" s="39">
        <f t="shared" ref="C343:I343" si="19">SUM(C5,C319,C339)</f>
        <v>350479.53999999992</v>
      </c>
      <c r="D343" s="39">
        <f t="shared" si="19"/>
        <v>342718.74</v>
      </c>
      <c r="E343" s="40">
        <f t="shared" si="19"/>
        <v>439154</v>
      </c>
      <c r="F343" s="40">
        <f t="shared" si="19"/>
        <v>361858</v>
      </c>
      <c r="G343" s="41">
        <f t="shared" si="19"/>
        <v>378845</v>
      </c>
      <c r="H343" s="42">
        <f t="shared" si="19"/>
        <v>321830</v>
      </c>
      <c r="I343" s="40">
        <f t="shared" si="19"/>
        <v>321830</v>
      </c>
    </row>
    <row r="344" spans="1:9" ht="6" customHeight="1">
      <c r="A344" s="15"/>
      <c r="B344" s="15"/>
      <c r="C344" s="15"/>
      <c r="D344" s="15"/>
      <c r="E344" s="15"/>
      <c r="F344" s="15"/>
      <c r="G344" s="15"/>
      <c r="H344" s="15"/>
      <c r="I344" s="15"/>
    </row>
    <row r="345" spans="1:9" ht="2.25" customHeight="1"/>
    <row r="346" spans="1:9" ht="15.6">
      <c r="A346" s="286" t="s">
        <v>436</v>
      </c>
      <c r="B346" s="286"/>
      <c r="C346" s="43" t="s">
        <v>437</v>
      </c>
      <c r="D346" s="43"/>
      <c r="E346" s="43"/>
      <c r="G346" s="44">
        <v>474108</v>
      </c>
      <c r="H346" s="44">
        <v>477196</v>
      </c>
      <c r="I346" s="44">
        <v>477196</v>
      </c>
    </row>
    <row r="347" spans="1:9" ht="15.6">
      <c r="C347" s="45" t="s">
        <v>438</v>
      </c>
      <c r="G347" s="44">
        <v>108216</v>
      </c>
      <c r="H347" s="44">
        <v>102216</v>
      </c>
      <c r="I347" s="44">
        <v>10216</v>
      </c>
    </row>
    <row r="348" spans="1:9" ht="15.6">
      <c r="A348" s="287"/>
      <c r="B348" s="287"/>
      <c r="C348" s="45" t="s">
        <v>439</v>
      </c>
      <c r="G348" s="46">
        <v>40215</v>
      </c>
      <c r="H348" s="46">
        <v>38215</v>
      </c>
      <c r="I348" s="46">
        <v>38125</v>
      </c>
    </row>
    <row r="349" spans="1:9" ht="14.25" customHeight="1">
      <c r="A349" s="287"/>
      <c r="B349" s="287"/>
      <c r="G349" s="47" t="s">
        <v>659</v>
      </c>
      <c r="H349" s="47" t="s">
        <v>660</v>
      </c>
      <c r="I349" s="47" t="s">
        <v>660</v>
      </c>
    </row>
    <row r="350" spans="1:9" ht="5.25" customHeight="1"/>
    <row r="351" spans="1:9" ht="17.399999999999999">
      <c r="A351" s="288" t="s">
        <v>440</v>
      </c>
      <c r="B351" s="288"/>
      <c r="G351" s="48">
        <f>SUM(G343:G349)</f>
        <v>1001384</v>
      </c>
    </row>
  </sheetData>
  <mergeCells count="30">
    <mergeCell ref="A346:B346"/>
    <mergeCell ref="A348:B348"/>
    <mergeCell ref="A349:B349"/>
    <mergeCell ref="A351:B351"/>
    <mergeCell ref="A245:B245"/>
    <mergeCell ref="A291:B291"/>
    <mergeCell ref="A305:B305"/>
    <mergeCell ref="A319:B319"/>
    <mergeCell ref="A339:B339"/>
    <mergeCell ref="A343:B343"/>
    <mergeCell ref="A236:B236"/>
    <mergeCell ref="A95:B95"/>
    <mergeCell ref="A101:B101"/>
    <mergeCell ref="A121:B121"/>
    <mergeCell ref="A145:B145"/>
    <mergeCell ref="A168:B168"/>
    <mergeCell ref="A176:B176"/>
    <mergeCell ref="A186:B186"/>
    <mergeCell ref="A192:B192"/>
    <mergeCell ref="A196:B196"/>
    <mergeCell ref="A221:B221"/>
    <mergeCell ref="A230:B230"/>
    <mergeCell ref="A110:B110"/>
    <mergeCell ref="A135:B135"/>
    <mergeCell ref="A77:B77"/>
    <mergeCell ref="A1:J1"/>
    <mergeCell ref="A2:B2"/>
    <mergeCell ref="A3:B3"/>
    <mergeCell ref="A5:B5"/>
    <mergeCell ref="A6:B6"/>
  </mergeCells>
  <pageMargins left="0.25" right="0.25" top="0.75" bottom="0.75" header="0.3" footer="0.3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68"/>
  <sheetViews>
    <sheetView topLeftCell="A2" workbookViewId="0">
      <selection activeCell="J10" sqref="J10"/>
    </sheetView>
  </sheetViews>
  <sheetFormatPr defaultRowHeight="14.4"/>
  <cols>
    <col min="1" max="1" width="2.09765625" style="1" customWidth="1"/>
    <col min="2" max="3" width="5.3984375" style="1" customWidth="1"/>
    <col min="4" max="4" width="3.8984375" style="1" customWidth="1"/>
    <col min="5" max="5" width="19.59765625" style="1" customWidth="1"/>
    <col min="6" max="6" width="13.19921875" style="1" customWidth="1"/>
    <col min="7" max="7" width="14.69921875" style="1" customWidth="1"/>
    <col min="8" max="8" width="14.8984375" style="1" customWidth="1"/>
    <col min="9" max="9" width="13.69921875" style="1" customWidth="1"/>
    <col min="10" max="10" width="13.3984375" style="1" customWidth="1"/>
    <col min="11" max="11" width="12.59765625" style="1" customWidth="1"/>
    <col min="12" max="12" width="12.3984375" style="1" customWidth="1"/>
    <col min="13" max="1024" width="8.09765625" style="1" customWidth="1"/>
    <col min="1025" max="1025" width="9" customWidth="1"/>
  </cols>
  <sheetData>
    <row r="1" spans="1:12" ht="3" hidden="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.25" customHeight="1">
      <c r="A2" s="291" t="s">
        <v>643</v>
      </c>
      <c r="B2" s="291"/>
      <c r="C2" s="291"/>
      <c r="D2" s="291"/>
      <c r="E2" s="291"/>
      <c r="F2" s="49" t="s">
        <v>441</v>
      </c>
      <c r="G2" s="50" t="s">
        <v>441</v>
      </c>
      <c r="H2" s="49" t="s">
        <v>441</v>
      </c>
      <c r="I2" s="49" t="s">
        <v>441</v>
      </c>
      <c r="J2" s="51" t="s">
        <v>441</v>
      </c>
      <c r="K2" s="50" t="s">
        <v>441</v>
      </c>
      <c r="L2" s="50" t="s">
        <v>441</v>
      </c>
    </row>
    <row r="3" spans="1:12" ht="14.25" customHeight="1">
      <c r="A3" s="52"/>
      <c r="B3" s="53"/>
      <c r="C3" s="53"/>
      <c r="D3" s="54"/>
      <c r="E3" s="292" t="s">
        <v>442</v>
      </c>
      <c r="F3" s="49" t="s">
        <v>1</v>
      </c>
      <c r="G3" s="50" t="s">
        <v>1</v>
      </c>
      <c r="H3" s="55"/>
      <c r="I3" s="50" t="s">
        <v>443</v>
      </c>
      <c r="J3" s="56"/>
      <c r="K3" s="55"/>
      <c r="L3" s="55"/>
    </row>
    <row r="4" spans="1:12" ht="15.75" customHeight="1">
      <c r="A4" s="293" t="s">
        <v>444</v>
      </c>
      <c r="B4" s="293"/>
      <c r="C4" s="293"/>
      <c r="D4" s="293"/>
      <c r="E4" s="292"/>
      <c r="F4" s="49" t="s">
        <v>4</v>
      </c>
      <c r="G4" s="50" t="s">
        <v>4</v>
      </c>
      <c r="H4" s="50" t="s">
        <v>4</v>
      </c>
      <c r="I4" s="50" t="s">
        <v>445</v>
      </c>
      <c r="J4" s="51" t="s">
        <v>4</v>
      </c>
      <c r="K4" s="50" t="s">
        <v>4</v>
      </c>
      <c r="L4" s="50" t="s">
        <v>4</v>
      </c>
    </row>
    <row r="5" spans="1:12">
      <c r="A5" s="57"/>
      <c r="B5" s="58"/>
      <c r="C5" s="58"/>
      <c r="D5" s="59"/>
      <c r="E5" s="292"/>
      <c r="F5" s="60">
        <v>2019</v>
      </c>
      <c r="G5" s="61">
        <v>2020</v>
      </c>
      <c r="H5" s="61">
        <v>2021</v>
      </c>
      <c r="I5" s="61">
        <v>2021</v>
      </c>
      <c r="J5" s="62">
        <v>2022</v>
      </c>
      <c r="K5" s="61">
        <v>2023</v>
      </c>
      <c r="L5" s="61">
        <v>2024</v>
      </c>
    </row>
    <row r="6" spans="1:12" ht="15" customHeight="1">
      <c r="A6" s="294" t="s">
        <v>638</v>
      </c>
      <c r="B6" s="294"/>
      <c r="C6" s="294"/>
      <c r="D6" s="294"/>
      <c r="E6" s="294"/>
      <c r="F6" s="63">
        <f t="shared" ref="F6:L6" si="0">SUM(F8,F17,F34)</f>
        <v>791584.57000000007</v>
      </c>
      <c r="G6" s="64">
        <f t="shared" si="0"/>
        <v>899872.37000000011</v>
      </c>
      <c r="H6" s="63">
        <f t="shared" si="0"/>
        <v>882804</v>
      </c>
      <c r="I6" s="65">
        <f t="shared" si="0"/>
        <v>880050</v>
      </c>
      <c r="J6" s="65">
        <f t="shared" si="0"/>
        <v>910128</v>
      </c>
      <c r="K6" s="66">
        <f t="shared" si="0"/>
        <v>912086</v>
      </c>
      <c r="L6" s="67">
        <f t="shared" si="0"/>
        <v>912086</v>
      </c>
    </row>
    <row r="7" spans="1:12" ht="3.75" customHeight="1">
      <c r="A7" s="68"/>
      <c r="B7" s="69"/>
      <c r="C7" s="69"/>
      <c r="D7" s="69"/>
      <c r="E7" s="70"/>
      <c r="F7" s="71"/>
      <c r="G7" s="72"/>
      <c r="H7" s="71"/>
      <c r="I7" s="73"/>
      <c r="J7" s="73"/>
      <c r="K7" s="74"/>
      <c r="L7" s="73"/>
    </row>
    <row r="8" spans="1:12">
      <c r="A8" s="68"/>
      <c r="B8" s="75">
        <v>100</v>
      </c>
      <c r="C8" s="76"/>
      <c r="D8" s="76"/>
      <c r="E8" s="77" t="s">
        <v>446</v>
      </c>
      <c r="F8" s="78">
        <f t="shared" ref="F8:L8" si="1">SUM(F9:F16)</f>
        <v>378131.30000000005</v>
      </c>
      <c r="G8" s="79">
        <f t="shared" si="1"/>
        <v>395390.18000000005</v>
      </c>
      <c r="H8" s="78">
        <f t="shared" si="1"/>
        <v>387600</v>
      </c>
      <c r="I8" s="80">
        <f t="shared" si="1"/>
        <v>403150</v>
      </c>
      <c r="J8" s="80">
        <f t="shared" si="1"/>
        <v>413600</v>
      </c>
      <c r="K8" s="81">
        <f t="shared" si="1"/>
        <v>416100</v>
      </c>
      <c r="L8" s="80">
        <f t="shared" si="1"/>
        <v>416100</v>
      </c>
    </row>
    <row r="9" spans="1:12" ht="30" customHeight="1">
      <c r="A9" s="82" t="s">
        <v>447</v>
      </c>
      <c r="B9" s="83">
        <v>111</v>
      </c>
      <c r="C9" s="84" t="s">
        <v>448</v>
      </c>
      <c r="D9" s="83"/>
      <c r="E9" s="85" t="s">
        <v>449</v>
      </c>
      <c r="F9" s="86">
        <v>339818.46</v>
      </c>
      <c r="G9" s="86">
        <v>334964.53000000003</v>
      </c>
      <c r="H9" s="160">
        <v>325000</v>
      </c>
      <c r="I9" s="88">
        <v>343000</v>
      </c>
      <c r="J9" s="182">
        <v>351000</v>
      </c>
      <c r="K9" s="89">
        <v>350000</v>
      </c>
      <c r="L9" s="90">
        <v>350000</v>
      </c>
    </row>
    <row r="10" spans="1:12" ht="15" customHeight="1">
      <c r="A10" s="82" t="s">
        <v>447</v>
      </c>
      <c r="B10" s="83">
        <v>121</v>
      </c>
      <c r="C10" s="84" t="s">
        <v>450</v>
      </c>
      <c r="D10" s="83">
        <v>1</v>
      </c>
      <c r="E10" s="91" t="s">
        <v>451</v>
      </c>
      <c r="F10" s="195">
        <v>2828.26</v>
      </c>
      <c r="G10" s="195">
        <v>5380.32</v>
      </c>
      <c r="H10" s="156">
        <v>5600</v>
      </c>
      <c r="I10" s="88">
        <v>5000</v>
      </c>
      <c r="J10" s="183">
        <v>5600</v>
      </c>
      <c r="K10" s="92">
        <v>6000</v>
      </c>
      <c r="L10" s="93">
        <v>6000</v>
      </c>
    </row>
    <row r="11" spans="1:12" ht="15" customHeight="1">
      <c r="A11" s="82" t="s">
        <v>447</v>
      </c>
      <c r="B11" s="83">
        <v>121</v>
      </c>
      <c r="C11" s="84" t="s">
        <v>450</v>
      </c>
      <c r="D11" s="83">
        <v>2</v>
      </c>
      <c r="E11" s="91" t="s">
        <v>452</v>
      </c>
      <c r="F11" s="195">
        <v>20149.52</v>
      </c>
      <c r="G11" s="195">
        <v>34582.86</v>
      </c>
      <c r="H11" s="156">
        <v>34600</v>
      </c>
      <c r="I11" s="88">
        <v>33500</v>
      </c>
      <c r="J11" s="183">
        <v>34600</v>
      </c>
      <c r="K11" s="92">
        <v>35000</v>
      </c>
      <c r="L11" s="93">
        <v>35000</v>
      </c>
    </row>
    <row r="12" spans="1:12" ht="15" customHeight="1">
      <c r="A12" s="82" t="s">
        <v>447</v>
      </c>
      <c r="B12" s="83">
        <v>121</v>
      </c>
      <c r="C12" s="84" t="s">
        <v>453</v>
      </c>
      <c r="D12" s="83">
        <v>1</v>
      </c>
      <c r="E12" s="91" t="s">
        <v>454</v>
      </c>
      <c r="F12" s="195">
        <v>2585.98</v>
      </c>
      <c r="G12" s="195">
        <v>4283.5</v>
      </c>
      <c r="H12" s="156">
        <v>4500</v>
      </c>
      <c r="I12" s="88">
        <v>4000</v>
      </c>
      <c r="J12" s="183">
        <v>4500</v>
      </c>
      <c r="K12" s="92">
        <v>5000</v>
      </c>
      <c r="L12" s="93">
        <v>5000</v>
      </c>
    </row>
    <row r="13" spans="1:12" ht="15" customHeight="1">
      <c r="A13" s="82" t="s">
        <v>447</v>
      </c>
      <c r="B13" s="83">
        <v>121</v>
      </c>
      <c r="C13" s="84" t="s">
        <v>453</v>
      </c>
      <c r="D13" s="83">
        <v>2</v>
      </c>
      <c r="E13" s="91" t="s">
        <v>455</v>
      </c>
      <c r="F13" s="86">
        <v>797.27</v>
      </c>
      <c r="G13" s="86">
        <v>1284.76</v>
      </c>
      <c r="H13" s="156">
        <v>1300</v>
      </c>
      <c r="I13" s="88">
        <v>1300</v>
      </c>
      <c r="J13" s="183">
        <v>1300</v>
      </c>
      <c r="K13" s="92">
        <v>1500</v>
      </c>
      <c r="L13" s="93">
        <v>1500</v>
      </c>
    </row>
    <row r="14" spans="1:12" ht="15" customHeight="1">
      <c r="A14" s="82" t="s">
        <v>447</v>
      </c>
      <c r="B14" s="83">
        <v>133</v>
      </c>
      <c r="C14" s="84" t="s">
        <v>450</v>
      </c>
      <c r="D14" s="94"/>
      <c r="E14" s="91" t="s">
        <v>456</v>
      </c>
      <c r="F14" s="86">
        <v>423.5</v>
      </c>
      <c r="G14" s="86">
        <v>388.5</v>
      </c>
      <c r="H14" s="156">
        <v>500</v>
      </c>
      <c r="I14" s="95">
        <v>350</v>
      </c>
      <c r="J14" s="183">
        <v>500</v>
      </c>
      <c r="K14" s="92">
        <v>500</v>
      </c>
      <c r="L14" s="93">
        <v>500</v>
      </c>
    </row>
    <row r="15" spans="1:12" ht="28.5" customHeight="1">
      <c r="A15" s="82" t="s">
        <v>447</v>
      </c>
      <c r="B15" s="83">
        <v>133</v>
      </c>
      <c r="C15" s="84" t="s">
        <v>457</v>
      </c>
      <c r="D15" s="94"/>
      <c r="E15" s="91" t="s">
        <v>458</v>
      </c>
      <c r="F15" s="86">
        <v>0</v>
      </c>
      <c r="G15" s="86">
        <v>0</v>
      </c>
      <c r="H15" s="156">
        <v>100</v>
      </c>
      <c r="I15" s="95">
        <v>0</v>
      </c>
      <c r="J15" s="183">
        <v>100</v>
      </c>
      <c r="K15" s="92">
        <v>100</v>
      </c>
      <c r="L15" s="93">
        <v>100</v>
      </c>
    </row>
    <row r="16" spans="1:12" ht="15" customHeight="1">
      <c r="A16" s="82" t="s">
        <v>447</v>
      </c>
      <c r="B16" s="83">
        <v>133</v>
      </c>
      <c r="C16" s="84" t="s">
        <v>459</v>
      </c>
      <c r="D16" s="94"/>
      <c r="E16" s="91" t="s">
        <v>460</v>
      </c>
      <c r="F16" s="86">
        <v>11528.31</v>
      </c>
      <c r="G16" s="86">
        <v>14505.71</v>
      </c>
      <c r="H16" s="156">
        <v>16000</v>
      </c>
      <c r="I16" s="95">
        <v>16000</v>
      </c>
      <c r="J16" s="183">
        <v>16000</v>
      </c>
      <c r="K16" s="92">
        <v>18000</v>
      </c>
      <c r="L16" s="96">
        <v>18000</v>
      </c>
    </row>
    <row r="17" spans="1:12">
      <c r="A17" s="82"/>
      <c r="B17" s="75">
        <v>200</v>
      </c>
      <c r="C17" s="76"/>
      <c r="D17" s="76"/>
      <c r="E17" s="77" t="s">
        <v>461</v>
      </c>
      <c r="F17" s="78">
        <f t="shared" ref="F17:L17" si="2">SUM(F18:F33)</f>
        <v>17338.64</v>
      </c>
      <c r="G17" s="97">
        <f t="shared" si="2"/>
        <v>15002.529999999999</v>
      </c>
      <c r="H17" s="80">
        <f t="shared" si="2"/>
        <v>18560</v>
      </c>
      <c r="I17" s="98">
        <f t="shared" si="2"/>
        <v>17650</v>
      </c>
      <c r="J17" s="80">
        <f t="shared" si="2"/>
        <v>18270</v>
      </c>
      <c r="K17" s="81">
        <f t="shared" si="2"/>
        <v>16440</v>
      </c>
      <c r="L17" s="80">
        <f t="shared" si="2"/>
        <v>16440</v>
      </c>
    </row>
    <row r="18" spans="1:12" ht="15" customHeight="1">
      <c r="A18" s="82" t="s">
        <v>447</v>
      </c>
      <c r="B18" s="83">
        <v>212</v>
      </c>
      <c r="C18" s="84" t="s">
        <v>453</v>
      </c>
      <c r="D18" s="99"/>
      <c r="E18" s="91" t="s">
        <v>462</v>
      </c>
      <c r="F18" s="86">
        <v>53.71</v>
      </c>
      <c r="G18" s="86">
        <v>115.45</v>
      </c>
      <c r="H18" s="209">
        <v>110</v>
      </c>
      <c r="I18" s="95">
        <v>110</v>
      </c>
      <c r="J18" s="199">
        <v>120</v>
      </c>
      <c r="K18" s="92">
        <v>120</v>
      </c>
      <c r="L18" s="93">
        <v>120</v>
      </c>
    </row>
    <row r="19" spans="1:12" ht="29.25" customHeight="1">
      <c r="A19" s="82" t="s">
        <v>447</v>
      </c>
      <c r="B19" s="83">
        <v>212</v>
      </c>
      <c r="C19" s="84" t="s">
        <v>448</v>
      </c>
      <c r="D19" s="99"/>
      <c r="E19" s="91" t="s">
        <v>463</v>
      </c>
      <c r="F19" s="86">
        <v>5885.78</v>
      </c>
      <c r="G19" s="86">
        <v>3287.78</v>
      </c>
      <c r="H19" s="209">
        <v>5000</v>
      </c>
      <c r="I19" s="95">
        <v>5000</v>
      </c>
      <c r="J19" s="199">
        <v>5000</v>
      </c>
      <c r="K19" s="92">
        <v>5000</v>
      </c>
      <c r="L19" s="93">
        <v>5000</v>
      </c>
    </row>
    <row r="20" spans="1:12" ht="15" customHeight="1">
      <c r="A20" s="82" t="s">
        <v>447</v>
      </c>
      <c r="B20" s="83">
        <v>212</v>
      </c>
      <c r="C20" s="84" t="s">
        <v>464</v>
      </c>
      <c r="D20" s="99"/>
      <c r="E20" s="91" t="s">
        <v>692</v>
      </c>
      <c r="F20" s="86">
        <v>0</v>
      </c>
      <c r="G20" s="86">
        <v>0</v>
      </c>
      <c r="H20" s="209">
        <v>50</v>
      </c>
      <c r="I20" s="95">
        <v>50</v>
      </c>
      <c r="J20" s="199">
        <v>50</v>
      </c>
      <c r="K20" s="92">
        <v>70</v>
      </c>
      <c r="L20" s="93">
        <v>70</v>
      </c>
    </row>
    <row r="21" spans="1:12" ht="15" customHeight="1">
      <c r="A21" s="82" t="s">
        <v>447</v>
      </c>
      <c r="B21" s="83">
        <v>221</v>
      </c>
      <c r="C21" s="84" t="s">
        <v>453</v>
      </c>
      <c r="D21" s="99"/>
      <c r="E21" s="91" t="s">
        <v>465</v>
      </c>
      <c r="F21" s="86">
        <v>1334</v>
      </c>
      <c r="G21" s="86">
        <v>1991</v>
      </c>
      <c r="H21" s="209">
        <v>2000</v>
      </c>
      <c r="I21" s="95">
        <v>1500</v>
      </c>
      <c r="J21" s="199">
        <v>2000</v>
      </c>
      <c r="K21" s="92">
        <v>2000</v>
      </c>
      <c r="L21" s="93">
        <v>2000</v>
      </c>
    </row>
    <row r="22" spans="1:12" ht="15" customHeight="1">
      <c r="A22" s="82" t="s">
        <v>447</v>
      </c>
      <c r="B22" s="83">
        <v>223</v>
      </c>
      <c r="C22" s="84" t="s">
        <v>450</v>
      </c>
      <c r="D22" s="99"/>
      <c r="E22" s="91" t="s">
        <v>466</v>
      </c>
      <c r="F22" s="196">
        <v>206</v>
      </c>
      <c r="G22" s="196">
        <v>168</v>
      </c>
      <c r="H22" s="209">
        <v>200</v>
      </c>
      <c r="I22" s="95">
        <v>200</v>
      </c>
      <c r="J22" s="199">
        <v>200</v>
      </c>
      <c r="K22" s="92">
        <v>200</v>
      </c>
      <c r="L22" s="93">
        <v>200</v>
      </c>
    </row>
    <row r="23" spans="1:12" ht="16.5" customHeight="1">
      <c r="A23" s="82" t="s">
        <v>447</v>
      </c>
      <c r="B23" s="83">
        <v>223</v>
      </c>
      <c r="C23" s="84" t="s">
        <v>450</v>
      </c>
      <c r="D23" s="84" t="s">
        <v>467</v>
      </c>
      <c r="E23" s="91" t="s">
        <v>468</v>
      </c>
      <c r="F23" s="197">
        <v>4365</v>
      </c>
      <c r="G23" s="197">
        <v>4060</v>
      </c>
      <c r="H23" s="209">
        <v>4500</v>
      </c>
      <c r="I23" s="88">
        <v>4000</v>
      </c>
      <c r="J23" s="199">
        <v>4500</v>
      </c>
      <c r="K23" s="92">
        <v>4500</v>
      </c>
      <c r="L23" s="93">
        <v>4500</v>
      </c>
    </row>
    <row r="24" spans="1:12" ht="15" customHeight="1">
      <c r="A24" s="82" t="s">
        <v>447</v>
      </c>
      <c r="B24" s="83">
        <v>223</v>
      </c>
      <c r="C24" s="84" t="s">
        <v>450</v>
      </c>
      <c r="D24" s="84" t="s">
        <v>469</v>
      </c>
      <c r="E24" s="91" t="s">
        <v>470</v>
      </c>
      <c r="F24" s="196">
        <v>666.6</v>
      </c>
      <c r="G24" s="196">
        <v>0</v>
      </c>
      <c r="H24" s="210">
        <v>0</v>
      </c>
      <c r="I24" s="102">
        <v>0</v>
      </c>
      <c r="J24" s="200">
        <v>0</v>
      </c>
      <c r="K24" s="92">
        <v>0</v>
      </c>
      <c r="L24" s="96">
        <v>0</v>
      </c>
    </row>
    <row r="25" spans="1:12" ht="26.25" customHeight="1">
      <c r="A25" s="103" t="s">
        <v>447</v>
      </c>
      <c r="B25" s="83">
        <v>223</v>
      </c>
      <c r="C25" s="84" t="s">
        <v>450</v>
      </c>
      <c r="D25" s="84" t="s">
        <v>471</v>
      </c>
      <c r="E25" s="91" t="s">
        <v>472</v>
      </c>
      <c r="F25" s="196">
        <v>548.20000000000005</v>
      </c>
      <c r="G25" s="196">
        <v>482.8</v>
      </c>
      <c r="H25" s="211">
        <v>500</v>
      </c>
      <c r="I25" s="88">
        <v>450</v>
      </c>
      <c r="J25" s="201">
        <v>500</v>
      </c>
      <c r="K25" s="89">
        <v>500</v>
      </c>
      <c r="L25" s="90">
        <v>500</v>
      </c>
    </row>
    <row r="26" spans="1:12" ht="15" customHeight="1">
      <c r="A26" s="103" t="s">
        <v>447</v>
      </c>
      <c r="B26" s="83">
        <v>223</v>
      </c>
      <c r="C26" s="84" t="s">
        <v>450</v>
      </c>
      <c r="D26" s="84" t="s">
        <v>473</v>
      </c>
      <c r="E26" s="91" t="s">
        <v>474</v>
      </c>
      <c r="F26" s="101">
        <v>60</v>
      </c>
      <c r="G26" s="101">
        <v>20</v>
      </c>
      <c r="H26" s="211">
        <v>100</v>
      </c>
      <c r="I26" s="88">
        <v>100</v>
      </c>
      <c r="J26" s="201">
        <v>100</v>
      </c>
      <c r="K26" s="92">
        <v>100</v>
      </c>
      <c r="L26" s="93">
        <v>100</v>
      </c>
    </row>
    <row r="27" spans="1:12" ht="15" customHeight="1">
      <c r="A27" s="103" t="s">
        <v>447</v>
      </c>
      <c r="B27" s="83">
        <v>223</v>
      </c>
      <c r="C27" s="84" t="s">
        <v>450</v>
      </c>
      <c r="D27" s="84" t="s">
        <v>475</v>
      </c>
      <c r="E27" s="91" t="s">
        <v>476</v>
      </c>
      <c r="F27" s="100">
        <v>5</v>
      </c>
      <c r="G27" s="100">
        <v>41</v>
      </c>
      <c r="H27" s="211">
        <v>50</v>
      </c>
      <c r="I27" s="88">
        <v>40</v>
      </c>
      <c r="J27" s="201">
        <v>50</v>
      </c>
      <c r="K27" s="92">
        <v>50</v>
      </c>
      <c r="L27" s="93">
        <v>50</v>
      </c>
    </row>
    <row r="28" spans="1:12" ht="25.5" customHeight="1">
      <c r="A28" s="103" t="s">
        <v>447</v>
      </c>
      <c r="B28" s="83">
        <v>223</v>
      </c>
      <c r="C28" s="84" t="s">
        <v>450</v>
      </c>
      <c r="D28" s="84" t="s">
        <v>477</v>
      </c>
      <c r="E28" s="91" t="s">
        <v>478</v>
      </c>
      <c r="F28" s="100">
        <v>1127.67</v>
      </c>
      <c r="G28" s="100">
        <v>312.63</v>
      </c>
      <c r="H28" s="211">
        <v>500</v>
      </c>
      <c r="I28" s="88">
        <v>50</v>
      </c>
      <c r="J28" s="201">
        <v>200</v>
      </c>
      <c r="K28" s="92">
        <v>100</v>
      </c>
      <c r="L28" s="93">
        <v>100</v>
      </c>
    </row>
    <row r="29" spans="1:12" ht="15" customHeight="1">
      <c r="A29" s="103" t="s">
        <v>447</v>
      </c>
      <c r="B29" s="83">
        <v>223</v>
      </c>
      <c r="C29" s="84" t="s">
        <v>453</v>
      </c>
      <c r="D29" s="99"/>
      <c r="E29" s="91" t="s">
        <v>481</v>
      </c>
      <c r="F29" s="100">
        <v>2224</v>
      </c>
      <c r="G29" s="100">
        <v>1962</v>
      </c>
      <c r="H29" s="211">
        <v>2500</v>
      </c>
      <c r="I29" s="95">
        <v>2400</v>
      </c>
      <c r="J29" s="201">
        <v>2500</v>
      </c>
      <c r="K29" s="92">
        <v>2500</v>
      </c>
      <c r="L29" s="96">
        <v>2500</v>
      </c>
    </row>
    <row r="30" spans="1:12" ht="15" customHeight="1">
      <c r="A30" s="103" t="s">
        <v>447</v>
      </c>
      <c r="B30" s="83">
        <v>243</v>
      </c>
      <c r="C30" s="84"/>
      <c r="D30" s="84"/>
      <c r="E30" s="85" t="s">
        <v>482</v>
      </c>
      <c r="F30" s="100">
        <v>20.079999999999998</v>
      </c>
      <c r="G30" s="100">
        <v>6.68</v>
      </c>
      <c r="H30" s="211">
        <v>50</v>
      </c>
      <c r="I30" s="88">
        <v>0</v>
      </c>
      <c r="J30" s="201">
        <v>50</v>
      </c>
      <c r="K30" s="89">
        <v>50</v>
      </c>
      <c r="L30" s="105">
        <v>50</v>
      </c>
    </row>
    <row r="31" spans="1:12" ht="15" customHeight="1">
      <c r="A31" s="103" t="s">
        <v>447</v>
      </c>
      <c r="B31" s="83">
        <v>292</v>
      </c>
      <c r="C31" s="84" t="s">
        <v>483</v>
      </c>
      <c r="D31" s="99"/>
      <c r="E31" s="91" t="s">
        <v>484</v>
      </c>
      <c r="F31" s="100">
        <v>164.3</v>
      </c>
      <c r="G31" s="100">
        <v>0</v>
      </c>
      <c r="H31" s="211">
        <v>500</v>
      </c>
      <c r="I31" s="88">
        <v>550</v>
      </c>
      <c r="J31" s="201">
        <v>500</v>
      </c>
      <c r="K31" s="89">
        <v>500</v>
      </c>
      <c r="L31" s="90">
        <v>500</v>
      </c>
    </row>
    <row r="32" spans="1:12">
      <c r="A32" s="103"/>
      <c r="B32" s="83">
        <v>292</v>
      </c>
      <c r="C32" s="84" t="s">
        <v>457</v>
      </c>
      <c r="D32" s="99"/>
      <c r="E32" s="91" t="s">
        <v>485</v>
      </c>
      <c r="F32" s="100"/>
      <c r="G32" s="100">
        <v>2555.19</v>
      </c>
      <c r="H32" s="211">
        <v>2000</v>
      </c>
      <c r="I32" s="88">
        <v>2200</v>
      </c>
      <c r="J32" s="201">
        <v>2000</v>
      </c>
      <c r="K32" s="89">
        <v>700</v>
      </c>
      <c r="L32" s="90">
        <v>700</v>
      </c>
    </row>
    <row r="33" spans="1:12" ht="15" customHeight="1">
      <c r="A33" s="103" t="s">
        <v>447</v>
      </c>
      <c r="B33" s="83">
        <v>292</v>
      </c>
      <c r="C33" s="84" t="s">
        <v>486</v>
      </c>
      <c r="D33" s="84"/>
      <c r="E33" s="91" t="s">
        <v>487</v>
      </c>
      <c r="F33" s="101">
        <v>678.3</v>
      </c>
      <c r="G33" s="101">
        <v>0</v>
      </c>
      <c r="H33" s="211">
        <v>500</v>
      </c>
      <c r="I33" s="88">
        <v>1000</v>
      </c>
      <c r="J33" s="201">
        <v>500</v>
      </c>
      <c r="K33" s="92">
        <v>50</v>
      </c>
      <c r="L33" s="96">
        <v>50</v>
      </c>
    </row>
    <row r="34" spans="1:12">
      <c r="A34" s="103"/>
      <c r="B34" s="75">
        <v>300</v>
      </c>
      <c r="C34" s="106"/>
      <c r="D34" s="106"/>
      <c r="E34" s="77" t="s">
        <v>488</v>
      </c>
      <c r="F34" s="78">
        <f t="shared" ref="F34:L34" si="3">SUM(F35:F46)</f>
        <v>396114.63</v>
      </c>
      <c r="G34" s="97">
        <f t="shared" si="3"/>
        <v>489479.66</v>
      </c>
      <c r="H34" s="80">
        <f t="shared" si="3"/>
        <v>476644</v>
      </c>
      <c r="I34" s="98">
        <f t="shared" si="3"/>
        <v>459250</v>
      </c>
      <c r="J34" s="98">
        <f t="shared" si="3"/>
        <v>478258</v>
      </c>
      <c r="K34" s="81">
        <f t="shared" si="3"/>
        <v>479546</v>
      </c>
      <c r="L34" s="80">
        <f t="shared" si="3"/>
        <v>479546</v>
      </c>
    </row>
    <row r="35" spans="1:12">
      <c r="A35" s="104">
        <v>1111</v>
      </c>
      <c r="B35" s="68">
        <v>312</v>
      </c>
      <c r="C35" s="107" t="s">
        <v>450</v>
      </c>
      <c r="D35" s="107"/>
      <c r="E35" s="91" t="s">
        <v>645</v>
      </c>
      <c r="F35" s="108">
        <v>47.23</v>
      </c>
      <c r="G35" s="108">
        <v>11728.67</v>
      </c>
      <c r="H35" s="158">
        <v>0</v>
      </c>
      <c r="I35" s="109">
        <v>0</v>
      </c>
      <c r="J35" s="184">
        <v>0</v>
      </c>
      <c r="K35" s="110">
        <v>0</v>
      </c>
      <c r="L35" s="87">
        <v>0</v>
      </c>
    </row>
    <row r="36" spans="1:12">
      <c r="A36" s="104">
        <v>1111</v>
      </c>
      <c r="B36" s="83">
        <v>312</v>
      </c>
      <c r="C36" s="84" t="s">
        <v>450</v>
      </c>
      <c r="D36" s="84" t="s">
        <v>467</v>
      </c>
      <c r="E36" s="91" t="s">
        <v>490</v>
      </c>
      <c r="F36" s="90">
        <v>15499</v>
      </c>
      <c r="G36" s="90">
        <v>23670</v>
      </c>
      <c r="H36" s="159">
        <v>38808</v>
      </c>
      <c r="I36" s="88">
        <v>20000</v>
      </c>
      <c r="J36" s="185">
        <v>9000</v>
      </c>
      <c r="K36" s="92">
        <v>9000</v>
      </c>
      <c r="L36" s="96">
        <v>9000</v>
      </c>
    </row>
    <row r="37" spans="1:12" ht="14.4" customHeight="1">
      <c r="A37" s="104">
        <v>1111</v>
      </c>
      <c r="B37" s="83">
        <v>312</v>
      </c>
      <c r="C37" s="84" t="s">
        <v>450</v>
      </c>
      <c r="D37" s="217">
        <v>2</v>
      </c>
      <c r="E37" s="91" t="s">
        <v>489</v>
      </c>
      <c r="F37" s="90">
        <v>5000</v>
      </c>
      <c r="G37" s="90">
        <v>5000</v>
      </c>
      <c r="H37" s="159">
        <v>5000</v>
      </c>
      <c r="I37" s="102">
        <v>5000</v>
      </c>
      <c r="J37" s="185">
        <v>5000</v>
      </c>
      <c r="K37" s="89">
        <v>5000</v>
      </c>
      <c r="L37" s="105">
        <v>5000</v>
      </c>
    </row>
    <row r="38" spans="1:12">
      <c r="A38" s="104"/>
      <c r="B38" s="83">
        <v>312</v>
      </c>
      <c r="C38" s="84" t="s">
        <v>450</v>
      </c>
      <c r="D38" s="216">
        <v>3</v>
      </c>
      <c r="E38" s="91" t="s">
        <v>613</v>
      </c>
      <c r="F38" s="90"/>
      <c r="G38" s="90">
        <v>2280</v>
      </c>
      <c r="H38" s="159">
        <v>3150</v>
      </c>
      <c r="I38" s="88">
        <v>3140</v>
      </c>
      <c r="J38" s="185">
        <v>0</v>
      </c>
      <c r="K38" s="89">
        <v>0</v>
      </c>
      <c r="L38" s="105">
        <v>0</v>
      </c>
    </row>
    <row r="39" spans="1:12">
      <c r="A39" s="104">
        <v>1111</v>
      </c>
      <c r="B39" s="83">
        <v>312</v>
      </c>
      <c r="C39" s="84" t="s">
        <v>450</v>
      </c>
      <c r="D39" s="84" t="s">
        <v>494</v>
      </c>
      <c r="E39" s="91" t="s">
        <v>644</v>
      </c>
      <c r="F39" s="90">
        <v>0</v>
      </c>
      <c r="G39" s="90">
        <v>2864.87</v>
      </c>
      <c r="H39" s="159">
        <v>0</v>
      </c>
      <c r="I39" s="88">
        <v>13000</v>
      </c>
      <c r="J39" s="185">
        <v>0</v>
      </c>
      <c r="K39" s="89">
        <v>0</v>
      </c>
      <c r="L39" s="105">
        <v>0</v>
      </c>
    </row>
    <row r="40" spans="1:12">
      <c r="A40" s="111">
        <v>1111</v>
      </c>
      <c r="B40" s="83">
        <v>312</v>
      </c>
      <c r="C40" s="84" t="s">
        <v>457</v>
      </c>
      <c r="D40" s="84" t="s">
        <v>467</v>
      </c>
      <c r="E40" s="91" t="s">
        <v>491</v>
      </c>
      <c r="F40" s="198">
        <v>2237.92</v>
      </c>
      <c r="G40" s="198">
        <v>2407.58</v>
      </c>
      <c r="H40" s="158">
        <v>2600</v>
      </c>
      <c r="I40" s="88">
        <v>2450</v>
      </c>
      <c r="J40" s="184">
        <v>2600</v>
      </c>
      <c r="K40" s="89">
        <v>2600</v>
      </c>
      <c r="L40" s="105">
        <v>2600</v>
      </c>
    </row>
    <row r="41" spans="1:12">
      <c r="A41" s="104">
        <v>1111</v>
      </c>
      <c r="B41" s="83">
        <v>312</v>
      </c>
      <c r="C41" s="84" t="s">
        <v>457</v>
      </c>
      <c r="D41" s="84" t="s">
        <v>469</v>
      </c>
      <c r="E41" s="91" t="s">
        <v>492</v>
      </c>
      <c r="F41" s="90">
        <v>223.08</v>
      </c>
      <c r="G41" s="90">
        <v>221.1</v>
      </c>
      <c r="H41" s="159">
        <v>250</v>
      </c>
      <c r="I41" s="88">
        <v>230</v>
      </c>
      <c r="J41" s="185">
        <v>250</v>
      </c>
      <c r="K41" s="89">
        <v>250</v>
      </c>
      <c r="L41" s="105">
        <v>250</v>
      </c>
    </row>
    <row r="42" spans="1:12">
      <c r="A42" s="104">
        <v>1111</v>
      </c>
      <c r="B42" s="83">
        <v>312</v>
      </c>
      <c r="C42" s="84" t="s">
        <v>457</v>
      </c>
      <c r="D42" s="84" t="s">
        <v>471</v>
      </c>
      <c r="E42" s="91" t="s">
        <v>493</v>
      </c>
      <c r="F42" s="90">
        <v>368119.1</v>
      </c>
      <c r="G42" s="90">
        <v>437435.5</v>
      </c>
      <c r="H42" s="158">
        <v>423086</v>
      </c>
      <c r="I42" s="88">
        <v>410000</v>
      </c>
      <c r="J42" s="184">
        <v>456958</v>
      </c>
      <c r="K42" s="89">
        <v>459046</v>
      </c>
      <c r="L42" s="105">
        <v>459046</v>
      </c>
    </row>
    <row r="43" spans="1:12">
      <c r="A43" s="104">
        <v>1111</v>
      </c>
      <c r="B43" s="83">
        <v>312</v>
      </c>
      <c r="C43" s="84" t="s">
        <v>457</v>
      </c>
      <c r="D43" s="84" t="s">
        <v>494</v>
      </c>
      <c r="E43" s="91" t="s">
        <v>495</v>
      </c>
      <c r="F43" s="90">
        <v>1005.14</v>
      </c>
      <c r="G43" s="90">
        <v>1104.04</v>
      </c>
      <c r="H43" s="158">
        <v>1200</v>
      </c>
      <c r="I43" s="88">
        <v>1000</v>
      </c>
      <c r="J43" s="184">
        <v>1200</v>
      </c>
      <c r="K43" s="89">
        <v>1200</v>
      </c>
      <c r="L43" s="105">
        <v>1200</v>
      </c>
    </row>
    <row r="44" spans="1:12">
      <c r="A44" s="104">
        <v>1111</v>
      </c>
      <c r="B44" s="83">
        <v>312</v>
      </c>
      <c r="C44" s="84" t="s">
        <v>450</v>
      </c>
      <c r="D44" s="84" t="s">
        <v>473</v>
      </c>
      <c r="E44" s="91" t="s">
        <v>496</v>
      </c>
      <c r="F44" s="90">
        <v>1684.76</v>
      </c>
      <c r="G44" s="90">
        <v>719.5</v>
      </c>
      <c r="H44" s="159">
        <v>700</v>
      </c>
      <c r="I44" s="88">
        <v>0</v>
      </c>
      <c r="J44" s="185">
        <v>1200</v>
      </c>
      <c r="K44" s="89">
        <v>900</v>
      </c>
      <c r="L44" s="105">
        <v>900</v>
      </c>
    </row>
    <row r="45" spans="1:12">
      <c r="A45" s="104">
        <v>1111</v>
      </c>
      <c r="B45" s="83">
        <v>312</v>
      </c>
      <c r="C45" s="84" t="s">
        <v>457</v>
      </c>
      <c r="D45" s="84" t="s">
        <v>479</v>
      </c>
      <c r="E45" s="91" t="s">
        <v>497</v>
      </c>
      <c r="F45" s="90">
        <v>2266</v>
      </c>
      <c r="G45" s="90">
        <v>2024</v>
      </c>
      <c r="H45" s="158">
        <v>1800</v>
      </c>
      <c r="I45" s="88">
        <v>4400</v>
      </c>
      <c r="J45" s="184">
        <v>2000</v>
      </c>
      <c r="K45" s="89">
        <v>1500</v>
      </c>
      <c r="L45" s="105">
        <v>1500</v>
      </c>
    </row>
    <row r="46" spans="1:12" ht="15" customHeight="1">
      <c r="A46" s="104" t="s">
        <v>498</v>
      </c>
      <c r="B46" s="83">
        <v>312</v>
      </c>
      <c r="C46" s="84" t="s">
        <v>457</v>
      </c>
      <c r="D46" s="84" t="s">
        <v>480</v>
      </c>
      <c r="E46" s="91" t="s">
        <v>499</v>
      </c>
      <c r="F46" s="90">
        <v>32.4</v>
      </c>
      <c r="G46" s="90">
        <v>24.4</v>
      </c>
      <c r="H46" s="158">
        <v>50</v>
      </c>
      <c r="I46" s="88">
        <v>30</v>
      </c>
      <c r="J46" s="184">
        <v>50</v>
      </c>
      <c r="K46" s="89">
        <v>50</v>
      </c>
      <c r="L46" s="105">
        <v>50</v>
      </c>
    </row>
    <row r="47" spans="1:12" ht="15.75" customHeight="1">
      <c r="A47" s="295" t="s">
        <v>637</v>
      </c>
      <c r="B47" s="295"/>
      <c r="C47" s="295"/>
      <c r="D47" s="295"/>
      <c r="E47" s="295"/>
      <c r="F47" s="112">
        <f t="shared" ref="F47:L47" si="4">SUM(F48:F53)</f>
        <v>1179.8</v>
      </c>
      <c r="G47" s="65">
        <f t="shared" si="4"/>
        <v>11721.84</v>
      </c>
      <c r="H47" s="65">
        <f t="shared" si="4"/>
        <v>37150</v>
      </c>
      <c r="I47" s="113">
        <f t="shared" si="4"/>
        <v>38530</v>
      </c>
      <c r="J47" s="114">
        <f t="shared" si="4"/>
        <v>1000</v>
      </c>
      <c r="K47" s="115">
        <f t="shared" si="4"/>
        <v>1500</v>
      </c>
      <c r="L47" s="116">
        <f t="shared" si="4"/>
        <v>1500</v>
      </c>
    </row>
    <row r="48" spans="1:12" ht="15" customHeight="1">
      <c r="A48" s="103" t="s">
        <v>500</v>
      </c>
      <c r="B48" s="83">
        <v>231</v>
      </c>
      <c r="C48" s="84" t="s">
        <v>450</v>
      </c>
      <c r="D48" s="84"/>
      <c r="E48" s="91" t="s">
        <v>646</v>
      </c>
      <c r="F48" s="90">
        <v>0</v>
      </c>
      <c r="G48" s="90">
        <v>11675</v>
      </c>
      <c r="H48" s="159">
        <v>0</v>
      </c>
      <c r="I48" s="88">
        <v>0</v>
      </c>
      <c r="J48" s="185">
        <v>0</v>
      </c>
      <c r="K48" s="92">
        <v>0</v>
      </c>
      <c r="L48" s="93">
        <v>0</v>
      </c>
    </row>
    <row r="49" spans="1:12" ht="15" customHeight="1">
      <c r="A49" s="103"/>
      <c r="B49" s="83">
        <v>233</v>
      </c>
      <c r="C49" s="84" t="s">
        <v>450</v>
      </c>
      <c r="D49" s="84"/>
      <c r="E49" s="91" t="s">
        <v>501</v>
      </c>
      <c r="F49" s="90">
        <v>1179.8</v>
      </c>
      <c r="G49" s="90">
        <v>46.84</v>
      </c>
      <c r="H49" s="159">
        <v>1000</v>
      </c>
      <c r="I49" s="88">
        <v>0</v>
      </c>
      <c r="J49" s="185">
        <v>1000</v>
      </c>
      <c r="K49" s="92">
        <v>1500</v>
      </c>
      <c r="L49" s="96">
        <v>1500</v>
      </c>
    </row>
    <row r="50" spans="1:12" ht="15" customHeight="1">
      <c r="A50" s="103"/>
      <c r="B50" s="83">
        <v>322</v>
      </c>
      <c r="C50" s="84" t="s">
        <v>450</v>
      </c>
      <c r="D50" s="84" t="s">
        <v>467</v>
      </c>
      <c r="E50" s="91" t="s">
        <v>531</v>
      </c>
      <c r="F50" s="90"/>
      <c r="G50" s="90"/>
      <c r="H50" s="159"/>
      <c r="I50" s="88"/>
      <c r="J50" s="185"/>
      <c r="K50" s="92"/>
      <c r="L50" s="96"/>
    </row>
    <row r="51" spans="1:12" ht="15" customHeight="1">
      <c r="A51" s="103"/>
      <c r="B51" s="83">
        <v>322</v>
      </c>
      <c r="C51" s="84" t="s">
        <v>450</v>
      </c>
      <c r="D51" s="84" t="s">
        <v>469</v>
      </c>
      <c r="E51" s="91" t="s">
        <v>532</v>
      </c>
      <c r="F51" s="90"/>
      <c r="G51" s="90"/>
      <c r="H51" s="159"/>
      <c r="I51" s="88"/>
      <c r="J51" s="185"/>
      <c r="K51" s="92"/>
      <c r="L51" s="96"/>
    </row>
    <row r="52" spans="1:12" ht="15" customHeight="1">
      <c r="A52" s="103"/>
      <c r="B52" s="83">
        <v>322</v>
      </c>
      <c r="C52" s="84" t="s">
        <v>450</v>
      </c>
      <c r="D52" s="84" t="s">
        <v>533</v>
      </c>
      <c r="E52" s="91" t="s">
        <v>534</v>
      </c>
      <c r="F52" s="90"/>
      <c r="G52" s="90"/>
      <c r="H52" s="159"/>
      <c r="I52" s="88">
        <v>5000</v>
      </c>
      <c r="J52" s="185"/>
      <c r="K52" s="92"/>
      <c r="L52" s="96"/>
    </row>
    <row r="53" spans="1:12" ht="15" customHeight="1">
      <c r="A53" s="103"/>
      <c r="B53" s="83">
        <v>322</v>
      </c>
      <c r="C53" s="84" t="s">
        <v>450</v>
      </c>
      <c r="D53" s="84"/>
      <c r="E53" s="91" t="s">
        <v>545</v>
      </c>
      <c r="F53" s="90"/>
      <c r="G53" s="90"/>
      <c r="H53" s="159">
        <v>36150</v>
      </c>
      <c r="I53" s="88">
        <v>33530</v>
      </c>
      <c r="J53" s="185">
        <v>0</v>
      </c>
      <c r="K53" s="92">
        <v>0</v>
      </c>
      <c r="L53" s="96">
        <v>0</v>
      </c>
    </row>
    <row r="54" spans="1:12" ht="15.75" customHeight="1">
      <c r="A54" s="295" t="s">
        <v>636</v>
      </c>
      <c r="B54" s="295"/>
      <c r="C54" s="295"/>
      <c r="D54" s="295"/>
      <c r="E54" s="295"/>
      <c r="F54" s="112">
        <f t="shared" ref="F54:L54" si="5">SUM(F55:F62)</f>
        <v>64238.039999999994</v>
      </c>
      <c r="G54" s="65">
        <f t="shared" si="5"/>
        <v>62350.13</v>
      </c>
      <c r="H54" s="65">
        <f t="shared" si="5"/>
        <v>91234</v>
      </c>
      <c r="I54" s="113">
        <f t="shared" si="5"/>
        <v>160225</v>
      </c>
      <c r="J54" s="116">
        <f t="shared" si="5"/>
        <v>42035</v>
      </c>
      <c r="K54" s="115">
        <f t="shared" si="5"/>
        <v>42000</v>
      </c>
      <c r="L54" s="116">
        <f t="shared" si="5"/>
        <v>42000</v>
      </c>
    </row>
    <row r="55" spans="1:12" ht="24" customHeight="1">
      <c r="A55" s="103" t="s">
        <v>502</v>
      </c>
      <c r="B55" s="83">
        <v>453</v>
      </c>
      <c r="C55" s="84"/>
      <c r="D55" s="84"/>
      <c r="E55" s="91" t="s">
        <v>598</v>
      </c>
      <c r="F55" s="90">
        <v>3295.1</v>
      </c>
      <c r="G55" s="90">
        <v>13742.86</v>
      </c>
      <c r="H55" s="156">
        <v>15000</v>
      </c>
      <c r="I55" s="88">
        <v>16700</v>
      </c>
      <c r="J55" s="183">
        <v>12000</v>
      </c>
      <c r="K55" s="92">
        <v>12000</v>
      </c>
      <c r="L55" s="96">
        <v>12000</v>
      </c>
    </row>
    <row r="56" spans="1:12" ht="24" customHeight="1">
      <c r="A56" s="103"/>
      <c r="B56" s="83">
        <v>453</v>
      </c>
      <c r="C56" s="84"/>
      <c r="D56" s="84"/>
      <c r="E56" s="91" t="s">
        <v>647</v>
      </c>
      <c r="F56" s="90">
        <v>51127.519999999997</v>
      </c>
      <c r="G56" s="90">
        <v>4074.06</v>
      </c>
      <c r="H56" s="156">
        <v>0</v>
      </c>
      <c r="I56" s="88">
        <v>7800</v>
      </c>
      <c r="J56" s="183">
        <v>13000</v>
      </c>
      <c r="K56" s="92">
        <v>0</v>
      </c>
      <c r="L56" s="96">
        <v>0</v>
      </c>
    </row>
    <row r="57" spans="1:12" ht="23.25" customHeight="1">
      <c r="A57" s="103"/>
      <c r="B57" s="83">
        <v>453</v>
      </c>
      <c r="C57" s="84"/>
      <c r="D57" s="84"/>
      <c r="E57" s="91" t="s">
        <v>599</v>
      </c>
      <c r="F57" s="90">
        <v>0</v>
      </c>
      <c r="G57" s="90">
        <v>28531.360000000001</v>
      </c>
      <c r="H57" s="156">
        <v>28532</v>
      </c>
      <c r="I57" s="88">
        <v>0</v>
      </c>
      <c r="J57" s="183">
        <v>0</v>
      </c>
      <c r="K57" s="92">
        <v>0</v>
      </c>
      <c r="L57" s="96">
        <v>0</v>
      </c>
    </row>
    <row r="58" spans="1:12" ht="15" customHeight="1">
      <c r="A58" s="103" t="s">
        <v>503</v>
      </c>
      <c r="B58" s="83">
        <v>454</v>
      </c>
      <c r="C58" s="84" t="s">
        <v>450</v>
      </c>
      <c r="D58" s="84"/>
      <c r="E58" s="91" t="s">
        <v>504</v>
      </c>
      <c r="F58" s="90">
        <v>9815.42</v>
      </c>
      <c r="G58" s="90">
        <v>16001.85</v>
      </c>
      <c r="H58" s="156">
        <v>47702</v>
      </c>
      <c r="I58" s="88">
        <v>84000</v>
      </c>
      <c r="J58" s="183">
        <v>17035</v>
      </c>
      <c r="K58" s="89">
        <v>30000</v>
      </c>
      <c r="L58" s="105">
        <v>30000</v>
      </c>
    </row>
    <row r="59" spans="1:12" ht="15" customHeight="1">
      <c r="A59" s="103"/>
      <c r="B59" s="83">
        <v>456</v>
      </c>
      <c r="C59" s="84" t="s">
        <v>453</v>
      </c>
      <c r="D59" s="84"/>
      <c r="E59" s="91" t="s">
        <v>661</v>
      </c>
      <c r="F59" s="90"/>
      <c r="G59" s="90"/>
      <c r="H59" s="156"/>
      <c r="I59" s="88">
        <v>23600</v>
      </c>
      <c r="J59" s="183">
        <v>0</v>
      </c>
      <c r="K59" s="89"/>
      <c r="L59" s="90"/>
    </row>
    <row r="60" spans="1:12" ht="15" customHeight="1">
      <c r="A60" s="103" t="s">
        <v>503</v>
      </c>
      <c r="B60" s="83">
        <v>513</v>
      </c>
      <c r="C60" s="84" t="s">
        <v>450</v>
      </c>
      <c r="D60" s="84"/>
      <c r="E60" s="91" t="s">
        <v>662</v>
      </c>
      <c r="F60" s="90">
        <v>0</v>
      </c>
      <c r="G60" s="90"/>
      <c r="H60" s="156">
        <v>0</v>
      </c>
      <c r="I60" s="88">
        <v>28125</v>
      </c>
      <c r="J60" s="183">
        <v>0</v>
      </c>
      <c r="K60" s="89">
        <v>0</v>
      </c>
      <c r="L60" s="90">
        <v>0</v>
      </c>
    </row>
    <row r="61" spans="1:12" ht="15" customHeight="1">
      <c r="A61" s="103"/>
      <c r="B61" s="83">
        <v>513</v>
      </c>
      <c r="C61" s="84" t="s">
        <v>450</v>
      </c>
      <c r="D61" s="84" t="s">
        <v>467</v>
      </c>
      <c r="E61" s="91" t="s">
        <v>663</v>
      </c>
      <c r="F61" s="90"/>
      <c r="G61" s="90"/>
      <c r="H61" s="156"/>
      <c r="I61" s="88"/>
      <c r="J61" s="183">
        <v>0</v>
      </c>
      <c r="K61" s="89"/>
      <c r="L61" s="90"/>
    </row>
    <row r="62" spans="1:12" ht="15.75" customHeight="1">
      <c r="A62" s="117"/>
      <c r="B62" s="83"/>
      <c r="C62" s="84"/>
      <c r="D62" s="84"/>
      <c r="E62" s="91"/>
      <c r="F62" s="105">
        <v>0</v>
      </c>
      <c r="G62" s="105"/>
      <c r="H62" s="157"/>
      <c r="I62" s="88"/>
      <c r="J62" s="186"/>
      <c r="K62" s="89"/>
      <c r="L62" s="105"/>
    </row>
    <row r="63" spans="1:12" ht="18" customHeight="1">
      <c r="A63" s="290" t="s">
        <v>505</v>
      </c>
      <c r="B63" s="290"/>
      <c r="C63" s="290"/>
      <c r="D63" s="290"/>
      <c r="E63" s="290"/>
      <c r="F63" s="118">
        <f>SUM(F6,F47,F54)</f>
        <v>857002.41000000015</v>
      </c>
      <c r="G63" s="118">
        <f>SUM(G6,G47,G54)</f>
        <v>973944.34000000008</v>
      </c>
      <c r="H63" s="118">
        <f>SUM(H6,H47,H54)</f>
        <v>1011188</v>
      </c>
      <c r="I63" s="119">
        <f>SUM(I47,I54,I6)</f>
        <v>1078805</v>
      </c>
      <c r="J63" s="187">
        <f>SUM(J6,J47,J54)</f>
        <v>953163</v>
      </c>
      <c r="K63" s="120">
        <f>SUM(K6,K47,K54)</f>
        <v>955586</v>
      </c>
      <c r="L63" s="121">
        <f>SUM(L6,L47,L54)</f>
        <v>955586</v>
      </c>
    </row>
    <row r="64" spans="1:12" ht="7.5" hidden="1" customHeight="1">
      <c r="B64" s="122"/>
      <c r="C64" s="122"/>
      <c r="D64" s="122"/>
    </row>
    <row r="65" spans="1:12" ht="15.6">
      <c r="A65" s="286" t="s">
        <v>506</v>
      </c>
      <c r="B65" s="286"/>
      <c r="C65" s="286"/>
      <c r="D65" s="286"/>
      <c r="E65" s="286"/>
      <c r="J65" s="123">
        <v>67528</v>
      </c>
      <c r="K65" s="123">
        <v>67528</v>
      </c>
      <c r="L65" s="123">
        <v>67528</v>
      </c>
    </row>
    <row r="66" spans="1:12" ht="4.5" customHeight="1"/>
    <row r="67" spans="1:12" ht="6" hidden="1" customHeight="1"/>
    <row r="68" spans="1:12" ht="17.399999999999999">
      <c r="A68" s="288" t="s">
        <v>507</v>
      </c>
      <c r="B68" s="288"/>
      <c r="C68" s="288"/>
      <c r="D68" s="288"/>
      <c r="E68" s="288"/>
      <c r="J68" s="48">
        <f>SUM(J63:J65)</f>
        <v>1020691</v>
      </c>
    </row>
  </sheetData>
  <mergeCells count="9">
    <mergeCell ref="A63:E63"/>
    <mergeCell ref="A65:E65"/>
    <mergeCell ref="A68:E68"/>
    <mergeCell ref="A2:E2"/>
    <mergeCell ref="E3:E5"/>
    <mergeCell ref="A4:D4"/>
    <mergeCell ref="A6:E6"/>
    <mergeCell ref="A47:E47"/>
    <mergeCell ref="A54:E54"/>
  </mergeCells>
  <pageMargins left="0.25" right="0.25" top="0.75" bottom="0.75" header="0.3" footer="0.3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3"/>
  <sheetViews>
    <sheetView topLeftCell="B1" workbookViewId="0">
      <selection activeCell="F42" sqref="F42"/>
    </sheetView>
  </sheetViews>
  <sheetFormatPr defaultRowHeight="14.4"/>
  <cols>
    <col min="1" max="1" width="22.19921875" style="1" hidden="1" customWidth="1"/>
    <col min="2" max="2" width="9.765625E-2" style="1" customWidth="1"/>
    <col min="3" max="3" width="22.59765625" style="1" customWidth="1"/>
    <col min="4" max="6" width="8.09765625" style="1" customWidth="1"/>
    <col min="7" max="7" width="8.5" style="1" customWidth="1"/>
    <col min="8" max="1024" width="8.09765625" style="1" customWidth="1"/>
    <col min="1025" max="1025" width="9" customWidth="1"/>
  </cols>
  <sheetData>
    <row r="1" spans="1:3" ht="4.5" customHeight="1">
      <c r="A1" s="287"/>
      <c r="B1" s="287"/>
      <c r="C1" s="287"/>
    </row>
    <row r="2" spans="1:3" hidden="1">
      <c r="A2" s="287"/>
      <c r="B2" s="287"/>
      <c r="C2" s="287"/>
    </row>
    <row r="3" spans="1:3" hidden="1">
      <c r="A3" s="124"/>
      <c r="B3" s="124"/>
      <c r="C3" s="125"/>
    </row>
    <row r="4" spans="1:3" hidden="1">
      <c r="A4" s="300"/>
      <c r="B4" s="301"/>
      <c r="C4" s="126"/>
    </row>
    <row r="5" spans="1:3" hidden="1">
      <c r="A5" s="300"/>
      <c r="B5" s="301"/>
      <c r="C5" s="127"/>
    </row>
    <row r="6" spans="1:3" hidden="1">
      <c r="A6" s="128"/>
      <c r="B6" s="129"/>
      <c r="C6" s="130"/>
    </row>
    <row r="7" spans="1:3" hidden="1">
      <c r="A7" s="128"/>
      <c r="B7" s="129"/>
      <c r="C7" s="131"/>
    </row>
    <row r="8" spans="1:3" hidden="1">
      <c r="A8" s="132"/>
      <c r="B8" s="133"/>
      <c r="C8" s="134"/>
    </row>
    <row r="9" spans="1:3" hidden="1">
      <c r="A9" s="135"/>
      <c r="B9" s="136"/>
      <c r="C9" s="137"/>
    </row>
    <row r="10" spans="1:3" hidden="1">
      <c r="A10" s="128"/>
      <c r="B10" s="129"/>
      <c r="C10" s="130"/>
    </row>
    <row r="11" spans="1:3" hidden="1">
      <c r="A11" s="128"/>
      <c r="B11" s="129"/>
      <c r="C11" s="131"/>
    </row>
    <row r="12" spans="1:3" hidden="1">
      <c r="A12" s="132"/>
      <c r="B12" s="133"/>
      <c r="C12" s="138"/>
    </row>
    <row r="13" spans="1:3" ht="11.25" customHeight="1">
      <c r="A13" s="135"/>
      <c r="B13" s="139"/>
      <c r="C13" s="140"/>
    </row>
    <row r="14" spans="1:3" hidden="1">
      <c r="A14" s="141"/>
      <c r="B14" s="142"/>
      <c r="C14" s="142"/>
    </row>
    <row r="15" spans="1:3" hidden="1">
      <c r="A15" s="141"/>
      <c r="B15" s="142"/>
      <c r="C15" s="142"/>
    </row>
    <row r="16" spans="1:3" hidden="1">
      <c r="A16" s="143"/>
      <c r="B16" s="142"/>
      <c r="C16" s="142"/>
    </row>
    <row r="17" spans="1:3" hidden="1">
      <c r="A17" s="144"/>
      <c r="B17" s="139"/>
      <c r="C17" s="140"/>
    </row>
    <row r="18" spans="1:3" hidden="1">
      <c r="A18" s="141"/>
      <c r="B18" s="142"/>
      <c r="C18" s="142"/>
    </row>
    <row r="19" spans="1:3" hidden="1">
      <c r="A19" s="141"/>
      <c r="B19" s="142"/>
      <c r="C19" s="142"/>
    </row>
    <row r="20" spans="1:3" hidden="1">
      <c r="A20" s="141"/>
      <c r="B20" s="142"/>
      <c r="C20" s="142"/>
    </row>
    <row r="21" spans="1:3" hidden="1">
      <c r="A21" s="143"/>
      <c r="B21" s="142"/>
      <c r="C21" s="142"/>
    </row>
    <row r="22" spans="1:3" ht="15" hidden="1" customHeight="1">
      <c r="A22" s="302"/>
      <c r="B22" s="302"/>
      <c r="C22" s="302"/>
    </row>
    <row r="23" spans="1:3" hidden="1"/>
    <row r="25" spans="1:3" ht="9" customHeight="1"/>
    <row r="26" spans="1:3" hidden="1"/>
    <row r="27" spans="1:3" hidden="1"/>
    <row r="28" spans="1:3" hidden="1"/>
    <row r="29" spans="1:3" hidden="1"/>
    <row r="30" spans="1:3" hidden="1"/>
    <row r="31" spans="1:3" hidden="1"/>
    <row r="32" spans="1:3" hidden="1"/>
    <row r="33" spans="1:15" hidden="1"/>
    <row r="34" spans="1:15" hidden="1"/>
    <row r="35" spans="1:15" ht="15" thickBot="1">
      <c r="A35" s="1" t="s">
        <v>508</v>
      </c>
      <c r="C35" s="16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</row>
    <row r="36" spans="1:15">
      <c r="A36" s="167"/>
      <c r="B36" s="296" t="s">
        <v>509</v>
      </c>
      <c r="C36" s="297"/>
      <c r="D36" s="303" t="s">
        <v>539</v>
      </c>
      <c r="E36" s="304"/>
      <c r="F36" s="304"/>
      <c r="G36" s="305"/>
      <c r="H36" s="306" t="s">
        <v>605</v>
      </c>
      <c r="I36" s="307"/>
      <c r="J36" s="307"/>
      <c r="K36" s="308"/>
      <c r="L36" s="306" t="s">
        <v>641</v>
      </c>
      <c r="M36" s="307"/>
      <c r="N36" s="307"/>
      <c r="O36" s="308"/>
    </row>
    <row r="37" spans="1:15" ht="34.200000000000003">
      <c r="A37" s="168"/>
      <c r="B37" s="298"/>
      <c r="C37" s="299"/>
      <c r="D37" s="162" t="s">
        <v>510</v>
      </c>
      <c r="E37" s="145" t="s">
        <v>511</v>
      </c>
      <c r="F37" s="145" t="s">
        <v>512</v>
      </c>
      <c r="G37" s="309" t="s">
        <v>691</v>
      </c>
      <c r="H37" s="162" t="s">
        <v>510</v>
      </c>
      <c r="I37" s="145" t="s">
        <v>511</v>
      </c>
      <c r="J37" s="145" t="s">
        <v>512</v>
      </c>
      <c r="K37" s="310" t="s">
        <v>606</v>
      </c>
      <c r="L37" s="147" t="s">
        <v>510</v>
      </c>
      <c r="M37" s="146" t="s">
        <v>511</v>
      </c>
      <c r="N37" s="147" t="s">
        <v>512</v>
      </c>
      <c r="O37" s="310" t="s">
        <v>642</v>
      </c>
    </row>
    <row r="38" spans="1:15" ht="22.8">
      <c r="A38" s="168"/>
      <c r="B38" s="298"/>
      <c r="C38" s="299"/>
      <c r="D38" s="164" t="s">
        <v>513</v>
      </c>
      <c r="E38" s="163" t="s">
        <v>514</v>
      </c>
      <c r="F38" s="163" t="s">
        <v>515</v>
      </c>
      <c r="G38" s="309"/>
      <c r="H38" s="164" t="s">
        <v>513</v>
      </c>
      <c r="I38" s="163" t="s">
        <v>514</v>
      </c>
      <c r="J38" s="163" t="s">
        <v>515</v>
      </c>
      <c r="K38" s="310"/>
      <c r="L38" s="149" t="s">
        <v>513</v>
      </c>
      <c r="M38" s="148" t="s">
        <v>514</v>
      </c>
      <c r="N38" s="149" t="s">
        <v>515</v>
      </c>
      <c r="O38" s="310"/>
    </row>
    <row r="39" spans="1:15">
      <c r="A39" s="168"/>
      <c r="B39" s="150" t="s">
        <v>467</v>
      </c>
      <c r="C39" s="169" t="s">
        <v>516</v>
      </c>
      <c r="D39" s="232">
        <f>SUM(D40:D41)</f>
        <v>972656</v>
      </c>
      <c r="E39" s="231">
        <f>SUM(E40:E41)</f>
        <v>1000</v>
      </c>
      <c r="F39" s="231">
        <f>SUM(F40:F41)</f>
        <v>47035</v>
      </c>
      <c r="G39" s="233">
        <f t="shared" ref="G39:G44" si="0">SUM(D39:F39)</f>
        <v>1020691</v>
      </c>
      <c r="H39" s="232">
        <f>SUM(H40:H41)</f>
        <v>979614</v>
      </c>
      <c r="I39" s="231">
        <f>SUM(I40:I41)</f>
        <v>1500</v>
      </c>
      <c r="J39" s="232">
        <f>SUM(J40:J41)</f>
        <v>42000</v>
      </c>
      <c r="K39" s="246">
        <f t="shared" ref="K39:K44" si="1">SUM(H39:J39)</f>
        <v>1023114</v>
      </c>
      <c r="L39" s="232">
        <f>SUM(L40:L41)</f>
        <v>979614</v>
      </c>
      <c r="M39" s="247">
        <f>SUM(M40:M41)</f>
        <v>1500</v>
      </c>
      <c r="N39" s="248">
        <f>SUM(N40:N41)</f>
        <v>42000</v>
      </c>
      <c r="O39" s="249">
        <f t="shared" ref="O39:O44" si="2">SUM(L39:N39)</f>
        <v>1023114</v>
      </c>
    </row>
    <row r="40" spans="1:15" ht="18.75" customHeight="1">
      <c r="A40" s="168"/>
      <c r="B40" s="151"/>
      <c r="C40" s="170" t="s">
        <v>517</v>
      </c>
      <c r="D40" s="234">
        <v>910128</v>
      </c>
      <c r="E40" s="230">
        <v>1000</v>
      </c>
      <c r="F40" s="234">
        <v>42035</v>
      </c>
      <c r="G40" s="235">
        <f t="shared" si="0"/>
        <v>953163</v>
      </c>
      <c r="H40" s="234">
        <v>912086</v>
      </c>
      <c r="I40" s="230">
        <v>1500</v>
      </c>
      <c r="J40" s="234">
        <v>42000</v>
      </c>
      <c r="K40" s="250">
        <f t="shared" si="1"/>
        <v>955586</v>
      </c>
      <c r="L40" s="234">
        <v>912086</v>
      </c>
      <c r="M40" s="251">
        <v>1500</v>
      </c>
      <c r="N40" s="252">
        <v>42000</v>
      </c>
      <c r="O40" s="253">
        <f t="shared" si="2"/>
        <v>955586</v>
      </c>
    </row>
    <row r="41" spans="1:15" ht="18.75" customHeight="1">
      <c r="A41" s="168"/>
      <c r="B41" s="151"/>
      <c r="C41" s="171" t="s">
        <v>518</v>
      </c>
      <c r="D41" s="234">
        <v>62528</v>
      </c>
      <c r="E41" s="230">
        <v>0</v>
      </c>
      <c r="F41" s="236">
        <v>5000</v>
      </c>
      <c r="G41" s="229">
        <f t="shared" si="0"/>
        <v>67528</v>
      </c>
      <c r="H41" s="254">
        <v>67528</v>
      </c>
      <c r="I41" s="236">
        <v>0</v>
      </c>
      <c r="J41" s="254">
        <v>0</v>
      </c>
      <c r="K41" s="255">
        <f t="shared" si="1"/>
        <v>67528</v>
      </c>
      <c r="L41" s="254">
        <v>67528</v>
      </c>
      <c r="M41" s="256">
        <v>0</v>
      </c>
      <c r="N41" s="257">
        <v>0</v>
      </c>
      <c r="O41" s="258">
        <f t="shared" si="2"/>
        <v>67528</v>
      </c>
    </row>
    <row r="42" spans="1:15" ht="18.75" customHeight="1">
      <c r="A42" s="168"/>
      <c r="B42" s="152">
        <f>B39+1</f>
        <v>2</v>
      </c>
      <c r="C42" s="172" t="s">
        <v>519</v>
      </c>
      <c r="D42" s="237">
        <f>SUM(D43:D44)</f>
        <v>972349</v>
      </c>
      <c r="E42" s="238">
        <f>SUM(E43:E44)</f>
        <v>18035</v>
      </c>
      <c r="F42" s="238">
        <f>SUM(F43:F44)</f>
        <v>11000</v>
      </c>
      <c r="G42" s="239">
        <f t="shared" si="0"/>
        <v>1001384</v>
      </c>
      <c r="H42" s="237">
        <f>SUM(H43:H44)</f>
        <v>926457</v>
      </c>
      <c r="I42" s="238">
        <f>SUM(I43:I44)</f>
        <v>1500</v>
      </c>
      <c r="J42" s="238">
        <f>SUM(J43:J44)</f>
        <v>11500</v>
      </c>
      <c r="K42" s="259">
        <f t="shared" si="1"/>
        <v>939457</v>
      </c>
      <c r="L42" s="237">
        <f>SUM(L43:L44)</f>
        <v>926457</v>
      </c>
      <c r="M42" s="260">
        <f>SUM(M43:M44)</f>
        <v>1500</v>
      </c>
      <c r="N42" s="261">
        <f>SUM(N43:N44)</f>
        <v>11500</v>
      </c>
      <c r="O42" s="262">
        <f t="shared" si="2"/>
        <v>939457</v>
      </c>
    </row>
    <row r="43" spans="1:15" ht="18.75" customHeight="1">
      <c r="A43" s="168"/>
      <c r="B43" s="151"/>
      <c r="C43" s="170" t="s">
        <v>517</v>
      </c>
      <c r="D43" s="234">
        <v>349810</v>
      </c>
      <c r="E43" s="230">
        <v>18035</v>
      </c>
      <c r="F43" s="234">
        <v>11000</v>
      </c>
      <c r="G43" s="235">
        <f t="shared" si="0"/>
        <v>378845</v>
      </c>
      <c r="H43" s="234">
        <v>308830</v>
      </c>
      <c r="I43" s="230">
        <v>1500</v>
      </c>
      <c r="J43" s="234">
        <v>11500</v>
      </c>
      <c r="K43" s="250">
        <f t="shared" si="1"/>
        <v>321830</v>
      </c>
      <c r="L43" s="234">
        <v>308830</v>
      </c>
      <c r="M43" s="263">
        <v>1500</v>
      </c>
      <c r="N43" s="264">
        <v>11500</v>
      </c>
      <c r="O43" s="265">
        <f t="shared" si="2"/>
        <v>321830</v>
      </c>
    </row>
    <row r="44" spans="1:15" ht="18.75" customHeight="1">
      <c r="A44" s="168"/>
      <c r="B44" s="153">
        <v>6</v>
      </c>
      <c r="C44" s="173" t="s">
        <v>518</v>
      </c>
      <c r="D44" s="240">
        <v>622539</v>
      </c>
      <c r="E44" s="241">
        <v>0</v>
      </c>
      <c r="F44" s="240">
        <v>0</v>
      </c>
      <c r="G44" s="242">
        <f t="shared" si="0"/>
        <v>622539</v>
      </c>
      <c r="H44" s="266">
        <v>617627</v>
      </c>
      <c r="I44" s="267">
        <v>0</v>
      </c>
      <c r="J44" s="266">
        <v>0</v>
      </c>
      <c r="K44" s="268">
        <f t="shared" si="1"/>
        <v>617627</v>
      </c>
      <c r="L44" s="266">
        <v>617627</v>
      </c>
      <c r="M44" s="269">
        <v>0</v>
      </c>
      <c r="N44" s="270">
        <v>0</v>
      </c>
      <c r="O44" s="271">
        <f t="shared" si="2"/>
        <v>617627</v>
      </c>
    </row>
    <row r="45" spans="1:15" ht="18.75" customHeight="1" thickBot="1">
      <c r="A45" s="174"/>
      <c r="B45" s="175"/>
      <c r="C45" s="176" t="s">
        <v>520</v>
      </c>
      <c r="D45" s="243">
        <f t="shared" ref="D45:J45" si="3">D39-D42</f>
        <v>307</v>
      </c>
      <c r="E45" s="244">
        <f t="shared" si="3"/>
        <v>-17035</v>
      </c>
      <c r="F45" s="243">
        <f t="shared" si="3"/>
        <v>36035</v>
      </c>
      <c r="G45" s="245">
        <f t="shared" si="3"/>
        <v>19307</v>
      </c>
      <c r="H45" s="243">
        <f t="shared" si="3"/>
        <v>53157</v>
      </c>
      <c r="I45" s="244">
        <f t="shared" si="3"/>
        <v>0</v>
      </c>
      <c r="J45" s="243">
        <f t="shared" si="3"/>
        <v>30500</v>
      </c>
      <c r="K45" s="272">
        <f>K39-K42</f>
        <v>83657</v>
      </c>
      <c r="L45" s="243">
        <f>L39-L42</f>
        <v>53157</v>
      </c>
      <c r="M45" s="273">
        <f>M39-M42</f>
        <v>0</v>
      </c>
      <c r="N45" s="274">
        <f>N39-N42</f>
        <v>30500</v>
      </c>
      <c r="O45" s="275">
        <f>O39-O42</f>
        <v>83657</v>
      </c>
    </row>
    <row r="51" spans="6:14">
      <c r="N51" s="154"/>
    </row>
    <row r="53" spans="6:14">
      <c r="F53" s="35"/>
    </row>
  </sheetData>
  <mergeCells count="12">
    <mergeCell ref="D36:G36"/>
    <mergeCell ref="H36:K36"/>
    <mergeCell ref="L36:O36"/>
    <mergeCell ref="G37:G38"/>
    <mergeCell ref="K37:K38"/>
    <mergeCell ref="O37:O38"/>
    <mergeCell ref="B36:C38"/>
    <mergeCell ref="A1:C1"/>
    <mergeCell ref="A2:C2"/>
    <mergeCell ref="A4:A5"/>
    <mergeCell ref="B4:B5"/>
    <mergeCell ref="A22:C22"/>
  </mergeCells>
  <pageMargins left="0.25" right="0.25" top="1.1437007874015752" bottom="1.1437007874015752" header="0.75000000000000011" footer="0.75000000000000011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Výdavky</vt:lpstr>
      <vt:lpstr>Príjmy</vt:lpstr>
      <vt:lpstr>Rekapitulácia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SCHNEIDEROVÁ Alena</dc:creator>
  <cp:lastModifiedBy>Alena Schneiderová</cp:lastModifiedBy>
  <cp:revision>2</cp:revision>
  <cp:lastPrinted>2021-12-01T13:48:15Z</cp:lastPrinted>
  <dcterms:created xsi:type="dcterms:W3CDTF">2018-12-12T11:12:24Z</dcterms:created>
  <dcterms:modified xsi:type="dcterms:W3CDTF">2022-01-21T07:21:22Z</dcterms:modified>
</cp:coreProperties>
</file>